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/>
  </bookViews>
  <sheets>
    <sheet name="封面" sheetId="9" r:id="rId1"/>
    <sheet name="编制说明" sheetId="8" r:id="rId2"/>
    <sheet name="A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A地块市政工程招标清单!$A$3:$M$110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A地块市政工程招标清单!$A$1:$M$110</definedName>
    <definedName name="_xlnm.Print_Titles" localSheetId="2">A地块市政工程招标清单!$1:$3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<sst xmlns="http://schemas.openxmlformats.org/spreadsheetml/2006/main" count="434" uniqueCount="252">
  <si>
    <t>南京现代表面处理科技产业中心项目
A地块室外工程</t>
  </si>
  <si>
    <t>招标清单</t>
  </si>
  <si>
    <t>（20251105版）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</si>
  <si>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</si>
  <si>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</si>
  <si>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</si>
  <si>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</si>
  <si>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</si>
  <si>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</si>
  <si>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</si>
  <si>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明（20251105版）</t>
  </si>
  <si>
    <t>一、工程名称：南京现代表面处理科技产业中心项目-A地块室外工程</t>
  </si>
  <si>
    <t>二、清单编制依据：</t>
  </si>
  <si>
    <t xml:space="preserve">    1、围墙工程、照壁墙工程、道路工程、园路硬化工程工程根据2025年9月5日建设单位下发的南京现代表面处理科技产业中心项目（A地块）-户外园林工程施工图纸进行编制；</t>
  </si>
  <si>
    <t xml:space="preserve">    2、雨污水工程、电气工程井等根据2025年9月24日（用于招标版）建设单位下发的南京现代表面处理科技产业中心项目（A地块）-室外给排水、水消防电气总平面图施工图纸进行编制。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</si>
  <si>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</si>
  <si>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</si>
  <si>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</si>
  <si>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</si>
  <si>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</si>
  <si>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</si>
  <si>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</si>
  <si>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</si>
  <si>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A地块室外工程招标清单（围墙照壁墙工程、雨污水工程、电气工程井、道路工程、园林硬化）（20251105版）</t>
  </si>
  <si>
    <t>工程名称：南京现代表面处理科技产业中心项目-A地块室外工程招标清单（包工包料）</t>
  </si>
  <si>
    <t>报价日期：2025年11月5日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</si>
  <si>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</si>
  <si>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</si>
  <si>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</si>
  <si>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</si>
  <si>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</si>
  <si>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</si>
  <si>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</si>
  <si>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</si>
  <si>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</si>
  <si>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</si>
  <si>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</si>
  <si>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</si>
  <si>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</si>
  <si>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</si>
  <si>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</si>
  <si>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</si>
  <si>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</si>
  <si>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</si>
  <si>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</si>
  <si>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</si>
  <si>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</si>
  <si>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</si>
  <si>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</si>
  <si>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</si>
  <si>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</si>
  <si>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</si>
  <si>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</si>
  <si>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/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</si>
  <si>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</si>
  <si>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</si>
  <si>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</si>
  <si>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</si>
  <si>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</si>
  <si>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</si>
  <si>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</si>
  <si>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</si>
  <si>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</si>
  <si>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</si>
  <si>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</si>
  <si>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</si>
  <si>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</si>
  <si>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</si>
  <si>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</si>
  <si>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</si>
  <si>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</si>
  <si>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</si>
  <si>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</si>
  <si>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</si>
  <si>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</si>
  <si>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</si>
  <si>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</si>
  <si>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</si>
  <si>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</si>
  <si>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</si>
  <si>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</si>
  <si>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</si>
  <si>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</si>
  <si>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</si>
  <si>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</si>
  <si>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</si>
  <si>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</si>
  <si>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</si>
  <si>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</si>
  <si>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</si>
  <si>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</si>
  <si>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</si>
  <si>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</si>
  <si>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</si>
  <si>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</si>
  <si>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</si>
  <si>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</si>
  <si>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</si>
  <si>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</si>
  <si>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</si>
  <si>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</si>
  <si>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</si>
  <si>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</si>
  <si>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</si>
  <si>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</si>
  <si>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</si>
  <si>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</si>
  <si>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</si>
  <si>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</si>
  <si>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</si>
  <si>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</si>
  <si>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</si>
  <si>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</si>
  <si>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</si>
  <si>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</si>
  <si>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</si>
  <si>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</si>
  <si>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</si>
  <si>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</si>
  <si>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</si>
  <si>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</si>
  <si>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</si>
  <si>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</si>
  <si>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</si>
  <si>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</si>
  <si>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</si>
  <si>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</si>
  <si>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</si>
  <si>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</si>
  <si>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</si>
  <si>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</si>
  <si>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</si>
  <si>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</si>
  <si>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</si>
  <si>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</si>
  <si>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</si>
  <si>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</si>
  <si>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</si>
  <si>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</si>
  <si>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</si>
  <si>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</si>
  <si>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</si>
  <si>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</si>
  <si>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</si>
  <si>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</si>
  <si>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</si>
  <si>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</si>
  <si>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</si>
  <si>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</si>
  <si>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</si>
  <si>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</si>
  <si>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</si>
  <si>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</si>
  <si>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</si>
  <si>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</si>
  <si>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</si>
  <si>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</si>
  <si>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</si>
  <si>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</si>
  <si>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</si>
  <si>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</si>
  <si>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</si>
  <si>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</si>
  <si>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</si>
  <si>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</si>
  <si>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</si>
  <si>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</si>
  <si>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</si>
  <si>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</si>
  <si>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</si>
  <si>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</si>
  <si>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</si>
  <si>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</si>
  <si>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</si>
  <si>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</si>
  <si>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</si>
  <si>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</si>
  <si>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</si>
  <si>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</si>
  <si>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</si>
  <si>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</si>
  <si>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</si>
  <si>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</si>
  <si>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</si>
  <si>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</si>
  <si>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</si>
  <si>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</si>
  <si>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</si>
  <si>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</si>
  <si>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</si>
  <si>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</si>
  <si>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</si>
  <si>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</si>
  <si>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</si>
  <si>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</si>
  <si>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</si>
  <si>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2.道路土方开挖及整平。</t>
  </si>
  <si>
    <t>道路土方场内倒运回填夯实</t>
  </si>
  <si>
    <t>1.密实度要求:满足设计要求
2.填方材料品种:素土
3.填方来源、运距:场内倒运回填夯实</t>
  </si>
  <si>
    <t>道路土方外运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</si>
  <si>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</si>
  <si>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</si>
  <si>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</si>
  <si>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</si>
  <si>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</si>
  <si>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</si>
  <si>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</si>
  <si>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</si>
  <si>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</si>
  <si>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</si>
  <si>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</si>
  <si>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</si>
  <si>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</si>
  <si>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</si>
  <si>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</si>
  <si>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</si>
  <si>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</si>
  <si>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</si>
  <si>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</si>
  <si>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</si>
  <si>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</si>
  <si>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</si>
  <si>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</si>
  <si>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</si>
  <si>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</si>
  <si>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</si>
  <si>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</si>
  <si>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</si>
  <si>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</si>
  <si>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</si>
  <si>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</si>
  <si>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</si>
  <si>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</si>
  <si>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</si>
  <si>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五</t>
  </si>
  <si>
    <t>园林硬化工程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</si>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</sst>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z val="12"/>
      <name val="宋体"/>
      <charset val="134"/>
    </font>
    <font>
      <strike/>
      <sz val="14"/>
      <name val="宋体"/>
      <charset val="134"/>
    </font>
    <font>
      <b/>
      <strike/>
      <sz val="14"/>
      <name val="宋体"/>
      <charset val="134"/>
    </font>
    <font>
      <strike/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1"/>
      <name val="宋体"/>
      <charset val="134"/>
    </font>
    <font>
      <b/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5" applyNumberFormat="0" applyAlignment="0" applyProtection="0">
      <alignment vertical="center"/>
    </xf>
    <xf numFmtId="0" fontId="31" fillId="5" borderId="16" applyNumberFormat="0" applyAlignment="0" applyProtection="0">
      <alignment vertical="center"/>
    </xf>
    <xf numFmtId="0" fontId="32" fillId="5" borderId="15" applyNumberFormat="0" applyAlignment="0" applyProtection="0">
      <alignment vertical="center"/>
    </xf>
    <xf numFmtId="0" fontId="33" fillId="6" borderId="17" applyNumberForma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/>
    <xf numFmtId="0" fontId="10" fillId="0" borderId="0"/>
  </cellStyleXfs>
  <cellXfs count="103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176" fontId="8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49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/>
    </xf>
    <xf numFmtId="176" fontId="6" fillId="0" borderId="0" xfId="49" applyNumberFormat="1" applyFont="1" applyFill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176" fontId="12" fillId="0" borderId="2" xfId="49" applyNumberFormat="1" applyFont="1" applyFill="1" applyBorder="1" applyAlignment="1">
      <alignment horizontal="center" vertical="center" wrapText="1"/>
    </xf>
    <xf numFmtId="0" fontId="13" fillId="0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vertical="center" wrapText="1"/>
    </xf>
    <xf numFmtId="176" fontId="6" fillId="2" borderId="2" xfId="49" applyNumberFormat="1" applyFont="1" applyFill="1" applyBorder="1" applyAlignment="1">
      <alignment horizontal="center" vertical="center"/>
    </xf>
    <xf numFmtId="0" fontId="6" fillId="2" borderId="2" xfId="49" applyFont="1" applyFill="1" applyBorder="1" applyAlignment="1">
      <alignment horizontal="left" vertical="center" wrapText="1"/>
    </xf>
    <xf numFmtId="0" fontId="13" fillId="0" borderId="2" xfId="49" applyFont="1" applyFill="1" applyBorder="1" applyAlignment="1">
      <alignment vertical="center" wrapText="1"/>
    </xf>
    <xf numFmtId="0" fontId="13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14" fillId="0" borderId="2" xfId="49" applyNumberFormat="1" applyFont="1" applyFill="1" applyBorder="1" applyAlignment="1">
      <alignment horizontal="center" vertical="center"/>
    </xf>
    <xf numFmtId="176" fontId="8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15" fillId="0" borderId="2" xfId="49" applyFont="1" applyFill="1" applyBorder="1" applyAlignment="1">
      <alignment horizontal="left" vertical="center" wrapText="1"/>
    </xf>
    <xf numFmtId="0" fontId="10" fillId="0" borderId="2" xfId="49" applyFont="1" applyFill="1" applyBorder="1" applyAlignment="1">
      <alignment horizontal="left" vertical="center"/>
    </xf>
    <xf numFmtId="176" fontId="10" fillId="0" borderId="2" xfId="49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17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0" fillId="0" borderId="0" xfId="50" applyFont="1" applyAlignment="1">
      <alignment horizontal="center" vertical="center"/>
    </xf>
    <xf numFmtId="0" fontId="10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10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10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10" fillId="0" borderId="11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10" fillId="0" borderId="10" xfId="50" applyFont="1" applyBorder="1" applyAlignment="1">
      <alignment horizontal="center"/>
    </xf>
    <xf numFmtId="0" fontId="10" fillId="0" borderId="0" xfId="50" applyFont="1" applyBorder="1" applyAlignment="1"/>
    <xf numFmtId="0" fontId="10" fillId="0" borderId="11" xfId="50" applyFont="1" applyBorder="1" applyAlignment="1">
      <alignment horizontal="center"/>
    </xf>
    <xf numFmtId="0" fontId="10" fillId="0" borderId="11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10" fillId="0" borderId="11" xfId="50" applyNumberFormat="1" applyFont="1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topLeftCell="A4" workbookViewId="0">
      <selection activeCell="F12" sqref="F12"/>
    </sheetView>
  </sheetViews>
  <sheetFormatPr defaultColWidth="12" defaultRowHeight="24.95" customHeight="1" outlineLevelCol="3"/>
  <cols>
    <col min="1" max="1" width="21.5" style="84" customWidth="1"/>
    <col min="2" max="2" width="58" style="85" customWidth="1"/>
    <col min="3" max="3" width="12" style="85"/>
    <col min="4" max="4" width="13.3333333333333" style="85" customWidth="1"/>
    <col min="5" max="16384" width="12" style="85"/>
  </cols>
  <sheetData>
    <row r="1" customHeight="1" spans="1:4">
      <c r="A1" s="86"/>
      <c r="B1" s="87"/>
      <c r="C1" s="87"/>
      <c r="D1" s="87"/>
    </row>
    <row r="2" customHeight="1" spans="1:4">
      <c r="A2" s="88" t="s">
        <v>0</v>
      </c>
      <c r="B2" s="88"/>
      <c r="C2" s="88"/>
      <c r="D2" s="88"/>
    </row>
    <row r="3" customHeight="1" spans="1:4">
      <c r="A3" s="88"/>
      <c r="B3" s="88"/>
      <c r="C3" s="88"/>
      <c r="D3" s="88"/>
    </row>
    <row r="4" ht="36" customHeight="1" spans="1:4">
      <c r="A4" s="88"/>
      <c r="B4" s="88"/>
      <c r="C4" s="88"/>
      <c r="D4" s="88"/>
    </row>
    <row r="5" ht="29.1" customHeight="1" spans="1:4">
      <c r="A5" s="89"/>
      <c r="B5" s="89"/>
      <c r="C5" s="89"/>
      <c r="D5" s="89"/>
    </row>
    <row r="6" customHeight="1" spans="1:4">
      <c r="A6" s="90"/>
      <c r="B6" s="90"/>
      <c r="C6" s="90"/>
      <c r="D6" s="90"/>
    </row>
    <row r="7" customHeight="1" spans="1:4">
      <c r="A7" s="89" t="s">
        <v>1</v>
      </c>
      <c r="B7" s="89"/>
      <c r="C7" s="89"/>
      <c r="D7" s="89"/>
    </row>
    <row r="8" customHeight="1" spans="1:4">
      <c r="B8" s="84" t="s">
        <v>2</v>
      </c>
      <c r="C8" s="87"/>
      <c r="D8" s="87"/>
    </row>
    <row r="9" customHeight="1" spans="1:4">
      <c r="B9" s="87"/>
      <c r="C9" s="87"/>
      <c r="D9" s="87"/>
    </row>
    <row r="10" customHeight="1" spans="1:4">
      <c r="A10" s="91"/>
      <c r="B10" s="87"/>
      <c r="C10" s="87"/>
      <c r="D10" s="87"/>
    </row>
    <row r="11" customHeight="1" spans="1:4">
      <c r="A11" s="91"/>
      <c r="B11" s="87"/>
      <c r="C11" s="87"/>
      <c r="D11" s="87"/>
    </row>
    <row r="12" customHeight="1" spans="1:4">
      <c r="A12" s="91"/>
      <c r="B12" s="87"/>
      <c r="C12" s="87"/>
      <c r="D12" s="87"/>
    </row>
    <row r="13" ht="39.95" customHeight="1" spans="1:4">
      <c r="A13" s="92"/>
      <c r="B13" s="93"/>
      <c r="C13" s="87"/>
      <c r="D13" s="87"/>
    </row>
    <row r="14" ht="32.25" customHeight="1" spans="1:4">
      <c r="A14" s="94" t="s">
        <v>3</v>
      </c>
      <c r="B14" s="95"/>
      <c r="C14" s="96" t="s">
        <v>4</v>
      </c>
      <c r="D14" s="87"/>
    </row>
    <row r="15" ht="32.25" customHeight="1" spans="1:4">
      <c r="A15" s="94" t="s">
        <v>5</v>
      </c>
      <c r="B15" s="97"/>
      <c r="C15" s="97"/>
      <c r="D15" s="87"/>
    </row>
    <row r="16" ht="32.25" customHeight="1" spans="1:4">
      <c r="A16" s="94"/>
      <c r="B16" s="98"/>
      <c r="C16" s="87"/>
      <c r="D16" s="87"/>
    </row>
    <row r="17" ht="33" customHeight="1" spans="1:4">
      <c r="A17" s="94" t="s">
        <v>6</v>
      </c>
      <c r="B17" s="99" t="s">
        <v>7</v>
      </c>
      <c r="C17" s="99"/>
      <c r="D17" s="87"/>
    </row>
    <row r="18" ht="33" customHeight="1" spans="1:4">
      <c r="A18" s="94" t="s">
        <v>8</v>
      </c>
      <c r="B18" s="100"/>
      <c r="C18" s="100"/>
      <c r="D18" s="87"/>
    </row>
    <row r="19" ht="33" customHeight="1" spans="1:4">
      <c r="A19" s="101" t="s">
        <v>9</v>
      </c>
      <c r="B19" s="102">
        <v>45966</v>
      </c>
      <c r="C19" s="99"/>
      <c r="D19" s="87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Normal="100" workbookViewId="0">
      <selection activeCell="K1" sqref="K1"/>
    </sheetView>
  </sheetViews>
  <sheetFormatPr defaultColWidth="12.0555555555556" defaultRowHeight="14.25"/>
  <cols>
    <col min="1" max="1" width="12.0555555555556" style="73"/>
    <col min="2" max="2" width="8.75555555555556" style="73" customWidth="1"/>
    <col min="3" max="3" width="7.38888888888889" style="73" customWidth="1"/>
    <col min="4" max="4" width="7" style="73" customWidth="1"/>
    <col min="5" max="5" width="7.97777777777778" style="73" customWidth="1"/>
    <col min="6" max="6" width="7.77777777777778" style="73" customWidth="1"/>
    <col min="7" max="7" width="12.0555555555556" style="73"/>
    <col min="8" max="8" width="8.16666666666667" style="73" customWidth="1"/>
    <col min="9" max="9" width="43.1666666666667" style="73" customWidth="1"/>
    <col min="10" max="10" width="12.0555555555556" style="73"/>
    <col min="11" max="11" width="74.8555555555556" style="73" customWidth="1"/>
    <col min="12" max="16384" width="12.0555555555556" style="73"/>
  </cols>
  <sheetData>
    <row r="1" s="73" customFormat="1" ht="32.25" spans="1:11">
      <c r="A1" s="74" t="s">
        <v>10</v>
      </c>
      <c r="B1" s="75"/>
      <c r="C1" s="75"/>
      <c r="D1" s="75"/>
      <c r="E1" s="75"/>
      <c r="F1" s="75"/>
      <c r="G1" s="75"/>
      <c r="H1" s="75"/>
      <c r="I1" s="75"/>
    </row>
    <row r="2" s="73" customFormat="1" ht="30" customHeight="1" spans="1:11">
      <c r="A2" s="76"/>
      <c r="B2" s="76"/>
      <c r="C2" s="76"/>
      <c r="D2" s="76"/>
      <c r="E2" s="76"/>
      <c r="F2" s="76"/>
      <c r="G2" s="76"/>
      <c r="H2" s="76"/>
      <c r="I2" s="76"/>
    </row>
    <row r="3" s="73" customFormat="1" ht="30" customHeight="1" spans="1:11">
      <c r="A3" s="76" t="s">
        <v>11</v>
      </c>
      <c r="B3" s="76"/>
      <c r="C3" s="76"/>
      <c r="D3" s="76"/>
      <c r="E3" s="76"/>
      <c r="F3" s="76"/>
      <c r="G3" s="76"/>
      <c r="H3" s="76"/>
      <c r="I3" s="76"/>
    </row>
    <row r="4" s="73" customFormat="1" ht="18" customHeight="1" spans="1:11">
      <c r="A4" s="76"/>
      <c r="B4" s="76"/>
      <c r="C4" s="76"/>
      <c r="D4" s="76"/>
      <c r="E4" s="76"/>
      <c r="F4" s="76"/>
      <c r="G4" s="76"/>
      <c r="H4" s="76"/>
      <c r="I4" s="76"/>
    </row>
    <row r="5" s="73" customFormat="1" ht="30" customHeight="1" spans="1:11">
      <c r="A5" s="76" t="s">
        <v>12</v>
      </c>
      <c r="B5" s="76"/>
      <c r="C5" s="76"/>
      <c r="D5" s="76"/>
      <c r="E5" s="76"/>
      <c r="F5" s="76"/>
      <c r="G5" s="76"/>
      <c r="H5" s="76"/>
      <c r="I5" s="76"/>
    </row>
    <row r="6" s="73" customFormat="1" ht="65" customHeight="1" spans="1:11">
      <c r="A6" s="77" t="s">
        <v>13</v>
      </c>
      <c r="B6" s="77"/>
      <c r="C6" s="77"/>
      <c r="D6" s="77"/>
      <c r="E6" s="77"/>
      <c r="F6" s="77"/>
      <c r="G6" s="77"/>
      <c r="H6" s="77"/>
      <c r="I6" s="77"/>
    </row>
    <row r="7" s="73" customFormat="1" ht="63" customHeight="1" spans="1:11">
      <c r="A7" s="78" t="s">
        <v>14</v>
      </c>
      <c r="B7" s="78"/>
      <c r="C7" s="78"/>
      <c r="D7" s="78"/>
      <c r="E7" s="78"/>
      <c r="F7" s="78"/>
      <c r="G7" s="78"/>
      <c r="H7" s="78"/>
      <c r="I7" s="78"/>
    </row>
    <row r="8" s="73" customFormat="1" ht="15" customHeight="1" spans="1:11">
      <c r="A8" s="76"/>
      <c r="B8" s="76"/>
      <c r="C8" s="76"/>
      <c r="D8" s="76"/>
      <c r="E8" s="76"/>
      <c r="F8" s="76"/>
      <c r="G8" s="76"/>
      <c r="H8" s="76"/>
      <c r="I8" s="76"/>
    </row>
    <row r="9" s="73" customFormat="1" ht="30" customHeight="1" spans="1:11">
      <c r="A9" s="77" t="s">
        <v>15</v>
      </c>
      <c r="B9" s="77"/>
      <c r="C9" s="77"/>
      <c r="D9" s="77"/>
      <c r="E9" s="77"/>
      <c r="F9" s="77"/>
      <c r="G9" s="77"/>
      <c r="H9" s="77"/>
      <c r="I9" s="77"/>
    </row>
    <row r="10" s="73" customFormat="1" ht="47" customHeight="1" spans="1:11">
      <c r="A10" s="78" t="s">
        <v>16</v>
      </c>
      <c r="B10" s="78"/>
      <c r="C10" s="78"/>
      <c r="D10" s="78"/>
      <c r="E10" s="78"/>
      <c r="F10" s="78"/>
      <c r="G10" s="78"/>
      <c r="H10" s="78"/>
      <c r="I10" s="78"/>
      <c r="K10" s="79"/>
    </row>
    <row r="11" s="73" customFormat="1" ht="30" customHeight="1" spans="1:11">
      <c r="A11" s="78" t="s">
        <v>17</v>
      </c>
      <c r="B11" s="78"/>
      <c r="C11" s="78"/>
      <c r="D11" s="78"/>
      <c r="E11" s="78"/>
      <c r="F11" s="78"/>
      <c r="G11" s="78"/>
      <c r="H11" s="78"/>
      <c r="I11" s="78"/>
    </row>
    <row r="12" s="73" customFormat="1" ht="58" customHeight="1" spans="1:11">
      <c r="A12" s="80" t="s">
        <v>18</v>
      </c>
      <c r="B12" s="80"/>
      <c r="C12" s="80"/>
      <c r="D12" s="80"/>
      <c r="E12" s="80"/>
      <c r="F12" s="80"/>
      <c r="G12" s="80"/>
      <c r="H12" s="80"/>
      <c r="I12" s="80"/>
    </row>
    <row r="13" s="73" customFormat="1" ht="62" customHeight="1" spans="1:11">
      <c r="A13" s="80" t="s">
        <v>19</v>
      </c>
      <c r="B13" s="80"/>
      <c r="C13" s="80"/>
      <c r="D13" s="80"/>
      <c r="E13" s="80"/>
      <c r="F13" s="80"/>
      <c r="G13" s="80"/>
      <c r="H13" s="80"/>
      <c r="I13" s="80"/>
    </row>
    <row r="14" s="73" customFormat="1" ht="62" customHeight="1" spans="1:11">
      <c r="A14" s="80" t="s">
        <v>20</v>
      </c>
      <c r="B14" s="80"/>
      <c r="C14" s="80"/>
      <c r="D14" s="80"/>
      <c r="E14" s="80"/>
      <c r="F14" s="80"/>
      <c r="G14" s="80"/>
      <c r="H14" s="80"/>
      <c r="I14" s="80"/>
      <c r="J14" s="81"/>
    </row>
    <row r="15" s="73" customFormat="1" ht="30" customHeight="1" spans="1:11">
      <c r="A15" s="78" t="s">
        <v>21</v>
      </c>
      <c r="B15" s="78"/>
      <c r="C15" s="78"/>
      <c r="D15" s="78"/>
      <c r="E15" s="78"/>
      <c r="F15" s="78"/>
      <c r="G15" s="78"/>
      <c r="H15" s="78"/>
      <c r="I15" s="78"/>
    </row>
    <row r="16" s="73" customFormat="1" ht="35" customHeight="1" spans="1:11">
      <c r="A16" s="78" t="s">
        <v>22</v>
      </c>
      <c r="B16" s="78"/>
      <c r="C16" s="78"/>
      <c r="D16" s="78"/>
      <c r="E16" s="78"/>
      <c r="F16" s="78"/>
      <c r="G16" s="78"/>
      <c r="H16" s="78"/>
      <c r="I16" s="78"/>
      <c r="K16" s="79"/>
    </row>
    <row r="17" s="73" customFormat="1" ht="18.75" spans="1:9">
      <c r="A17" s="82"/>
      <c r="B17" s="82"/>
      <c r="C17" s="82"/>
      <c r="D17" s="82"/>
      <c r="E17" s="82"/>
      <c r="F17" s="82"/>
      <c r="G17" s="82"/>
      <c r="H17" s="82"/>
      <c r="I17" s="82"/>
    </row>
    <row r="18" s="73" customFormat="1" ht="18.75" spans="1:9">
      <c r="A18" s="83"/>
      <c r="B18" s="83"/>
      <c r="C18" s="83"/>
      <c r="D18" s="83"/>
      <c r="E18" s="83"/>
      <c r="F18" s="83"/>
      <c r="G18" s="83"/>
      <c r="H18" s="83"/>
      <c r="I18" s="83"/>
    </row>
    <row r="19" s="73" customFormat="1" ht="18.75" spans="1:9">
      <c r="A19" s="83"/>
      <c r="B19" s="83"/>
      <c r="C19" s="83"/>
      <c r="D19" s="83"/>
      <c r="E19" s="83"/>
      <c r="F19" s="83"/>
      <c r="G19" s="83"/>
      <c r="H19" s="83"/>
      <c r="I19" s="83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10"/>
  <sheetViews>
    <sheetView view="pageBreakPreview" zoomScale="90" zoomScaleNormal="70" workbookViewId="0">
      <pane ySplit="3" topLeftCell="A89" activePane="bottomLeft" state="frozen"/>
      <selection/>
      <selection pane="bottomLeft" activeCell="K2" sqref="K2:M2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16" t="s">
        <v>25</v>
      </c>
      <c r="L2" s="16"/>
      <c r="M2" s="16"/>
    </row>
    <row r="3" s="3" customFormat="1" ht="96" customHeight="1" spans="1:13">
      <c r="A3" s="17" t="s">
        <v>26</v>
      </c>
      <c r="B3" s="17" t="s">
        <v>27</v>
      </c>
      <c r="C3" s="17" t="s">
        <v>28</v>
      </c>
      <c r="D3" s="17" t="s">
        <v>29</v>
      </c>
      <c r="E3" s="17" t="s">
        <v>30</v>
      </c>
      <c r="F3" s="18" t="s">
        <v>31</v>
      </c>
      <c r="G3" s="18" t="s">
        <v>32</v>
      </c>
      <c r="H3" s="18" t="s">
        <v>33</v>
      </c>
      <c r="I3" s="18" t="s">
        <v>34</v>
      </c>
      <c r="J3" s="18" t="s">
        <v>35</v>
      </c>
      <c r="K3" s="18" t="s">
        <v>36</v>
      </c>
      <c r="L3" s="18" t="s">
        <v>37</v>
      </c>
      <c r="M3" s="17" t="s">
        <v>38</v>
      </c>
    </row>
    <row r="4" s="3" customFormat="1" ht="42" customHeight="1" spans="1:13">
      <c r="A4" s="19" t="s">
        <v>39</v>
      </c>
      <c r="B4" s="20" t="s">
        <v>40</v>
      </c>
      <c r="C4" s="21"/>
      <c r="D4" s="22"/>
      <c r="E4" s="22"/>
      <c r="F4" s="23"/>
      <c r="G4" s="23"/>
      <c r="H4" s="23"/>
      <c r="I4" s="23"/>
      <c r="J4" s="23"/>
      <c r="K4" s="23"/>
      <c r="L4" s="24"/>
      <c r="M4" s="22"/>
    </row>
    <row r="5" s="3" customFormat="1" ht="62" customHeight="1" outlineLevel="1" spans="1:13">
      <c r="A5" s="22">
        <v>1</v>
      </c>
      <c r="B5" s="22" t="s">
        <v>41</v>
      </c>
      <c r="C5" s="25" t="s">
        <v>42</v>
      </c>
      <c r="D5" s="22" t="s">
        <v>43</v>
      </c>
      <c r="E5" s="22" t="s">
        <v>44</v>
      </c>
      <c r="F5" s="26">
        <f>74.3418+452.6725</f>
        <v>527.0143</v>
      </c>
      <c r="G5" s="23"/>
      <c r="H5" s="23"/>
      <c r="I5" s="23"/>
      <c r="J5" s="23"/>
      <c r="K5" s="23"/>
      <c r="L5" s="24"/>
      <c r="M5" s="22"/>
    </row>
    <row r="6" s="3" customFormat="1" ht="58" customHeight="1" outlineLevel="1" spans="1:13">
      <c r="A6" s="22">
        <v>2</v>
      </c>
      <c r="B6" s="22" t="s">
        <v>45</v>
      </c>
      <c r="C6" s="25" t="s">
        <v>46</v>
      </c>
      <c r="D6" s="22" t="s">
        <v>43</v>
      </c>
      <c r="E6" s="22" t="s">
        <v>44</v>
      </c>
      <c r="F6" s="26">
        <f>45.7709+257.34</f>
        <v>303.1109</v>
      </c>
      <c r="G6" s="23"/>
      <c r="H6" s="23"/>
      <c r="I6" s="23"/>
      <c r="J6" s="23"/>
      <c r="K6" s="23"/>
      <c r="L6" s="24"/>
      <c r="M6" s="22"/>
    </row>
    <row r="7" s="3" customFormat="1" ht="51" customHeight="1" outlineLevel="1" spans="1:13">
      <c r="A7" s="22">
        <v>3</v>
      </c>
      <c r="B7" s="22" t="s">
        <v>47</v>
      </c>
      <c r="C7" s="27" t="s">
        <v>48</v>
      </c>
      <c r="D7" s="22" t="s">
        <v>43</v>
      </c>
      <c r="E7" s="22" t="s">
        <v>44</v>
      </c>
      <c r="F7" s="26">
        <f>F5-F6</f>
        <v>223.9034</v>
      </c>
      <c r="G7" s="23"/>
      <c r="H7" s="23"/>
      <c r="I7" s="23"/>
      <c r="J7" s="23"/>
      <c r="K7" s="23"/>
      <c r="L7" s="24"/>
      <c r="M7" s="22"/>
    </row>
    <row r="8" s="3" customFormat="1" ht="70" customHeight="1" outlineLevel="1" spans="1:13">
      <c r="A8" s="22">
        <v>4</v>
      </c>
      <c r="B8" s="22" t="s">
        <v>49</v>
      </c>
      <c r="C8" s="25" t="s">
        <v>50</v>
      </c>
      <c r="D8" s="22" t="s">
        <v>43</v>
      </c>
      <c r="E8" s="22" t="s">
        <v>44</v>
      </c>
      <c r="F8" s="26">
        <f>93.432+276.5832+9.0531</f>
        <v>379.0683</v>
      </c>
      <c r="G8" s="23"/>
      <c r="H8" s="23"/>
      <c r="I8" s="23"/>
      <c r="J8" s="23"/>
      <c r="K8" s="23"/>
      <c r="L8" s="24"/>
      <c r="M8" s="28"/>
    </row>
    <row r="9" s="3" customFormat="1" ht="65" customHeight="1" outlineLevel="1" spans="1:13">
      <c r="A9" s="22">
        <v>5</v>
      </c>
      <c r="B9" s="22" t="s">
        <v>51</v>
      </c>
      <c r="C9" s="25" t="s">
        <v>52</v>
      </c>
      <c r="D9" s="22" t="s">
        <v>43</v>
      </c>
      <c r="E9" s="22" t="s">
        <v>44</v>
      </c>
      <c r="F9" s="26" t="s">
        <v>53</v>
      </c>
      <c r="G9" s="23"/>
      <c r="H9" s="23"/>
      <c r="I9" s="23"/>
      <c r="J9" s="23"/>
      <c r="K9" s="23"/>
      <c r="L9" s="24"/>
      <c r="M9" s="22"/>
    </row>
    <row r="10" s="3" customFormat="1" ht="58" customHeight="1" outlineLevel="1" spans="1:13">
      <c r="A10" s="22">
        <v>6</v>
      </c>
      <c r="B10" s="22" t="s">
        <v>54</v>
      </c>
      <c r="C10" s="29" t="s">
        <v>55</v>
      </c>
      <c r="D10" s="22" t="s">
        <v>43</v>
      </c>
      <c r="E10" s="22" t="s">
        <v>44</v>
      </c>
      <c r="F10" s="26" t="s">
        <v>53</v>
      </c>
      <c r="G10" s="30"/>
      <c r="H10" s="23"/>
      <c r="I10" s="23"/>
      <c r="J10" s="23"/>
      <c r="K10" s="23"/>
      <c r="L10" s="24"/>
      <c r="M10" s="31"/>
    </row>
    <row r="11" s="3" customFormat="1" ht="60" customHeight="1" outlineLevel="1" spans="1:13">
      <c r="A11" s="22">
        <v>7</v>
      </c>
      <c r="B11" s="22" t="s">
        <v>56</v>
      </c>
      <c r="C11" s="27" t="s">
        <v>57</v>
      </c>
      <c r="D11" s="22" t="s">
        <v>43</v>
      </c>
      <c r="E11" s="22" t="s">
        <v>44</v>
      </c>
      <c r="F11" s="26">
        <f>46.3077+6.9066</f>
        <v>53.2143</v>
      </c>
      <c r="G11" s="22"/>
      <c r="H11" s="23"/>
      <c r="I11" s="23"/>
      <c r="J11" s="23"/>
      <c r="K11" s="23"/>
      <c r="L11" s="24"/>
      <c r="M11" s="31"/>
    </row>
    <row r="12" s="3" customFormat="1" ht="57" customHeight="1" outlineLevel="1" spans="1:13">
      <c r="A12" s="22">
        <v>8</v>
      </c>
      <c r="B12" s="22" t="s">
        <v>58</v>
      </c>
      <c r="C12" s="27" t="s">
        <v>59</v>
      </c>
      <c r="D12" s="22" t="s">
        <v>43</v>
      </c>
      <c r="E12" s="22" t="s">
        <v>44</v>
      </c>
      <c r="F12" s="26">
        <f>48.7928+0.027*(175+27*2)</f>
        <v>54.9758</v>
      </c>
      <c r="G12" s="30"/>
      <c r="H12" s="23"/>
      <c r="I12" s="23"/>
      <c r="J12" s="23"/>
      <c r="K12" s="23"/>
      <c r="L12" s="24"/>
      <c r="M12" s="31"/>
    </row>
    <row r="13" s="3" customFormat="1" ht="77" customHeight="1" outlineLevel="1" spans="1:13">
      <c r="A13" s="22">
        <v>9</v>
      </c>
      <c r="B13" s="22" t="s">
        <v>60</v>
      </c>
      <c r="C13" s="27" t="s">
        <v>61</v>
      </c>
      <c r="D13" s="22" t="s">
        <v>43</v>
      </c>
      <c r="E13" s="22" t="s">
        <v>44</v>
      </c>
      <c r="F13" s="26" t="s">
        <v>53</v>
      </c>
      <c r="G13" s="30"/>
      <c r="H13" s="23"/>
      <c r="I13" s="23"/>
      <c r="J13" s="23"/>
      <c r="K13" s="23"/>
      <c r="L13" s="24"/>
      <c r="M13" s="31"/>
    </row>
    <row r="14" s="3" customFormat="1" ht="57" customHeight="1" outlineLevel="1" spans="1:13">
      <c r="A14" s="22">
        <v>10</v>
      </c>
      <c r="B14" s="22" t="s">
        <v>62</v>
      </c>
      <c r="C14" s="25" t="s">
        <v>63</v>
      </c>
      <c r="D14" s="22" t="s">
        <v>64</v>
      </c>
      <c r="E14" s="22" t="s">
        <v>65</v>
      </c>
      <c r="F14" s="26">
        <f>6.488+(175+27*2)*0.004</f>
        <v>7.404</v>
      </c>
      <c r="G14" s="30"/>
      <c r="H14" s="23"/>
      <c r="I14" s="23"/>
      <c r="J14" s="23"/>
      <c r="K14" s="23"/>
      <c r="L14" s="24"/>
      <c r="M14" s="31"/>
    </row>
    <row r="15" s="3" customFormat="1" ht="165" customHeight="1" outlineLevel="1" spans="1:13">
      <c r="A15" s="22">
        <v>11</v>
      </c>
      <c r="B15" s="22" t="s">
        <v>66</v>
      </c>
      <c r="C15" s="25" t="s">
        <v>67</v>
      </c>
      <c r="D15" s="22" t="s">
        <v>68</v>
      </c>
      <c r="E15" s="22" t="s">
        <v>69</v>
      </c>
      <c r="F15" s="26">
        <f>813.1158-(175*0.6+27*1.2)</f>
        <v>675.7158</v>
      </c>
      <c r="G15" s="30"/>
      <c r="H15" s="23"/>
      <c r="I15" s="23"/>
      <c r="J15" s="23"/>
      <c r="K15" s="23"/>
      <c r="L15" s="24"/>
      <c r="M15" s="31"/>
    </row>
    <row r="16" s="3" customFormat="1" ht="75" customHeight="1" outlineLevel="1" spans="1:13">
      <c r="A16" s="22">
        <v>12</v>
      </c>
      <c r="B16" s="22" t="s">
        <v>70</v>
      </c>
      <c r="C16" s="25" t="s">
        <v>71</v>
      </c>
      <c r="D16" s="22" t="s">
        <v>72</v>
      </c>
      <c r="E16" s="22" t="s">
        <v>73</v>
      </c>
      <c r="F16" s="26">
        <f>1349.7247+739.82+(0.3298+0.3059)*(175+27*2)+281.5981</f>
        <v>2516.7181</v>
      </c>
      <c r="G16" s="30"/>
      <c r="H16" s="23"/>
      <c r="I16" s="23"/>
      <c r="J16" s="23"/>
      <c r="K16" s="23"/>
      <c r="L16" s="24"/>
      <c r="M16" s="31"/>
    </row>
    <row r="17" s="3" customFormat="1" ht="80" customHeight="1" outlineLevel="1" spans="1:13">
      <c r="A17" s="22">
        <v>13</v>
      </c>
      <c r="B17" s="22" t="s">
        <v>74</v>
      </c>
      <c r="C17" s="29" t="s">
        <v>75</v>
      </c>
      <c r="D17" s="32" t="s">
        <v>72</v>
      </c>
      <c r="E17" s="22" t="s">
        <v>73</v>
      </c>
      <c r="F17" s="26">
        <f>1349.7247+739.82+(0.3298+0.3059)*(175+27*2)+281.5981+642.3253</f>
        <v>3159.0434</v>
      </c>
      <c r="G17" s="30"/>
      <c r="H17" s="23"/>
      <c r="I17" s="23"/>
      <c r="J17" s="23"/>
      <c r="K17" s="23"/>
      <c r="L17" s="24"/>
      <c r="M17" s="31"/>
    </row>
    <row r="18" s="3" customFormat="1" ht="87" customHeight="1" outlineLevel="1" spans="1:13">
      <c r="A18" s="22">
        <v>14</v>
      </c>
      <c r="B18" s="22" t="s">
        <v>76</v>
      </c>
      <c r="C18" s="25" t="s">
        <v>77</v>
      </c>
      <c r="D18" s="22" t="s">
        <v>78</v>
      </c>
      <c r="E18" s="22" t="s">
        <v>79</v>
      </c>
      <c r="F18" s="26">
        <v>27</v>
      </c>
      <c r="G18" s="22"/>
      <c r="H18" s="23"/>
      <c r="I18" s="23"/>
      <c r="J18" s="23"/>
      <c r="K18" s="23"/>
      <c r="L18" s="24"/>
      <c r="M18" s="31"/>
    </row>
    <row r="19" s="3" customFormat="1" ht="107" customHeight="1" outlineLevel="1" spans="1:13">
      <c r="A19" s="22">
        <v>15</v>
      </c>
      <c r="B19" s="22" t="s">
        <v>80</v>
      </c>
      <c r="C19" s="25" t="s">
        <v>81</v>
      </c>
      <c r="D19" s="22" t="s">
        <v>72</v>
      </c>
      <c r="E19" s="22" t="s">
        <v>73</v>
      </c>
      <c r="F19" s="26" t="s">
        <v>53</v>
      </c>
      <c r="G19" s="22"/>
      <c r="H19" s="23"/>
      <c r="I19" s="23"/>
      <c r="J19" s="23"/>
      <c r="K19" s="23"/>
      <c r="L19" s="24"/>
      <c r="M19" s="19"/>
    </row>
    <row r="20" s="3" customFormat="1" ht="82" customHeight="1" outlineLevel="1" spans="1:13">
      <c r="A20" s="22">
        <v>16</v>
      </c>
      <c r="B20" s="22" t="s">
        <v>82</v>
      </c>
      <c r="C20" s="25" t="s">
        <v>83</v>
      </c>
      <c r="D20" s="22" t="s">
        <v>72</v>
      </c>
      <c r="E20" s="22" t="s">
        <v>73</v>
      </c>
      <c r="F20" s="26" t="s">
        <v>53</v>
      </c>
      <c r="G20" s="22"/>
      <c r="H20" s="23"/>
      <c r="I20" s="23"/>
      <c r="J20" s="23"/>
      <c r="K20" s="23"/>
      <c r="L20" s="24"/>
      <c r="M20" s="19"/>
    </row>
    <row r="21" s="3" customFormat="1" ht="82" customHeight="1" outlineLevel="1" spans="1:13">
      <c r="A21" s="22">
        <v>17</v>
      </c>
      <c r="B21" s="22" t="s">
        <v>84</v>
      </c>
      <c r="C21" s="25" t="s">
        <v>85</v>
      </c>
      <c r="D21" s="22" t="s">
        <v>72</v>
      </c>
      <c r="E21" s="22" t="s">
        <v>73</v>
      </c>
      <c r="F21" s="26" t="s">
        <v>53</v>
      </c>
      <c r="G21" s="22"/>
      <c r="H21" s="23"/>
      <c r="I21" s="23"/>
      <c r="J21" s="23"/>
      <c r="K21" s="23"/>
      <c r="L21" s="24"/>
      <c r="M21" s="19"/>
    </row>
    <row r="22" s="3" customFormat="1" ht="123" customHeight="1" outlineLevel="1" spans="1:13">
      <c r="A22" s="22">
        <v>18</v>
      </c>
      <c r="B22" s="22" t="s">
        <v>86</v>
      </c>
      <c r="C22" s="25" t="s">
        <v>87</v>
      </c>
      <c r="D22" s="22" t="s">
        <v>88</v>
      </c>
      <c r="E22" s="22" t="s">
        <v>89</v>
      </c>
      <c r="F22" s="26" t="s">
        <v>53</v>
      </c>
      <c r="G22" s="22"/>
      <c r="H22" s="23"/>
      <c r="I22" s="23"/>
      <c r="J22" s="23"/>
      <c r="K22" s="23"/>
      <c r="L22" s="24"/>
      <c r="M22" s="19"/>
    </row>
    <row r="23" s="3" customFormat="1" ht="82" customHeight="1" outlineLevel="1" spans="1:13">
      <c r="A23" s="22">
        <v>19</v>
      </c>
      <c r="B23" s="22" t="s">
        <v>90</v>
      </c>
      <c r="C23" s="25" t="s">
        <v>91</v>
      </c>
      <c r="D23" s="22" t="s">
        <v>92</v>
      </c>
      <c r="E23" s="22" t="s">
        <v>69</v>
      </c>
      <c r="F23" s="26" t="s">
        <v>53</v>
      </c>
      <c r="G23" s="22"/>
      <c r="H23" s="23"/>
      <c r="I23" s="23"/>
      <c r="J23" s="23"/>
      <c r="K23" s="23"/>
      <c r="L23" s="24"/>
      <c r="M23" s="19"/>
    </row>
    <row r="24" s="3" customFormat="1" ht="62" customHeight="1" outlineLevel="1" spans="1:13">
      <c r="A24" s="22">
        <v>20</v>
      </c>
      <c r="B24" s="22" t="s">
        <v>93</v>
      </c>
      <c r="C24" s="27" t="s">
        <v>94</v>
      </c>
      <c r="D24" s="22" t="s">
        <v>95</v>
      </c>
      <c r="E24" s="22" t="s">
        <v>73</v>
      </c>
      <c r="F24" s="26">
        <f>178.469+246.999+0.3305*(175+27*2)</f>
        <v>501.1525</v>
      </c>
      <c r="G24" s="22"/>
      <c r="H24" s="23"/>
      <c r="I24" s="23"/>
      <c r="J24" s="23"/>
      <c r="K24" s="23"/>
      <c r="L24" s="24"/>
      <c r="M24" s="19"/>
    </row>
    <row r="25" s="3" customFormat="1" ht="44" customHeight="1" outlineLevel="1" spans="1:13">
      <c r="A25" s="22">
        <v>21</v>
      </c>
      <c r="B25" s="22"/>
      <c r="C25" s="27"/>
      <c r="D25" s="27"/>
      <c r="E25" s="22"/>
      <c r="F25" s="26"/>
      <c r="G25" s="22"/>
      <c r="H25" s="23"/>
      <c r="I25" s="23"/>
      <c r="J25" s="23"/>
      <c r="K25" s="23"/>
      <c r="L25" s="24"/>
      <c r="M25" s="19"/>
    </row>
    <row r="26" s="3" customFormat="1" ht="42" customHeight="1" spans="1:13">
      <c r="A26" s="19" t="s">
        <v>96</v>
      </c>
      <c r="B26" s="20" t="s">
        <v>97</v>
      </c>
      <c r="C26" s="21"/>
      <c r="D26" s="22"/>
      <c r="E26" s="22"/>
      <c r="F26" s="23"/>
      <c r="G26" s="23"/>
      <c r="H26" s="23"/>
      <c r="I26" s="23"/>
      <c r="J26" s="23"/>
      <c r="K26" s="23"/>
      <c r="L26" s="24"/>
      <c r="M26" s="22"/>
    </row>
    <row r="27" s="3" customFormat="1" ht="62" customHeight="1" outlineLevel="1" spans="1:13">
      <c r="A27" s="22">
        <v>1</v>
      </c>
      <c r="B27" s="22" t="s">
        <v>98</v>
      </c>
      <c r="C27" s="25" t="s">
        <v>99</v>
      </c>
      <c r="D27" s="22" t="s">
        <v>43</v>
      </c>
      <c r="E27" s="22" t="s">
        <v>44</v>
      </c>
      <c r="F27" s="33">
        <f>7458.68+1454.0645</f>
        <v>8912.7445</v>
      </c>
      <c r="G27" s="23"/>
      <c r="H27" s="23"/>
      <c r="I27" s="23"/>
      <c r="J27" s="23"/>
      <c r="K27" s="23"/>
      <c r="L27" s="24"/>
      <c r="M27" s="19" t="s">
        <v>100</v>
      </c>
    </row>
    <row r="28" s="3" customFormat="1" ht="64" customHeight="1" outlineLevel="1" spans="1:13">
      <c r="A28" s="22">
        <v>2</v>
      </c>
      <c r="B28" s="22" t="s">
        <v>101</v>
      </c>
      <c r="C28" s="25" t="s">
        <v>102</v>
      </c>
      <c r="D28" s="22" t="s">
        <v>43</v>
      </c>
      <c r="E28" s="22" t="s">
        <v>44</v>
      </c>
      <c r="F28" s="33">
        <f>4824.53+1251.06</f>
        <v>6075.59</v>
      </c>
      <c r="G28" s="23"/>
      <c r="H28" s="23"/>
      <c r="I28" s="23"/>
      <c r="J28" s="23"/>
      <c r="K28" s="23"/>
      <c r="L28" s="24"/>
      <c r="M28" s="19"/>
    </row>
    <row r="29" s="3" customFormat="1" ht="53" customHeight="1" outlineLevel="1" spans="1:13">
      <c r="A29" s="22">
        <v>3</v>
      </c>
      <c r="B29" s="22" t="s">
        <v>47</v>
      </c>
      <c r="C29" s="27" t="s">
        <v>103</v>
      </c>
      <c r="D29" s="22" t="s">
        <v>43</v>
      </c>
      <c r="E29" s="22" t="s">
        <v>44</v>
      </c>
      <c r="F29" s="33">
        <f>F27-F28</f>
        <v>2837.1545</v>
      </c>
      <c r="G29" s="23"/>
      <c r="H29" s="23"/>
      <c r="I29" s="23"/>
      <c r="J29" s="23"/>
      <c r="K29" s="23"/>
      <c r="L29" s="24"/>
      <c r="M29" s="19"/>
    </row>
    <row r="30" s="3" customFormat="1" ht="55" customHeight="1" outlineLevel="1" spans="1:13">
      <c r="A30" s="22">
        <v>4</v>
      </c>
      <c r="B30" s="22" t="s">
        <v>104</v>
      </c>
      <c r="C30" s="27" t="s">
        <v>105</v>
      </c>
      <c r="D30" s="22" t="s">
        <v>43</v>
      </c>
      <c r="E30" s="22" t="s">
        <v>44</v>
      </c>
      <c r="F30" s="33">
        <v>426.7574</v>
      </c>
      <c r="G30" s="23"/>
      <c r="H30" s="23"/>
      <c r="I30" s="23"/>
      <c r="J30" s="23"/>
      <c r="K30" s="23"/>
      <c r="L30" s="24"/>
      <c r="M30" s="19"/>
    </row>
    <row r="31" s="3" customFormat="1" ht="69" customHeight="1" outlineLevel="1" spans="1:13">
      <c r="A31" s="22">
        <v>5</v>
      </c>
      <c r="B31" s="22" t="s">
        <v>106</v>
      </c>
      <c r="C31" s="27" t="s">
        <v>107</v>
      </c>
      <c r="D31" s="22" t="s">
        <v>43</v>
      </c>
      <c r="E31" s="22" t="s">
        <v>44</v>
      </c>
      <c r="F31" s="33">
        <f>739.24+156.07+5.946+1341.331</f>
        <v>2242.587</v>
      </c>
      <c r="G31" s="23"/>
      <c r="H31" s="23"/>
      <c r="I31" s="23"/>
      <c r="J31" s="23"/>
      <c r="K31" s="23"/>
      <c r="L31" s="24"/>
      <c r="M31" s="19"/>
    </row>
    <row r="32" s="3" customFormat="1" ht="53" customHeight="1" outlineLevel="1" spans="1:13">
      <c r="A32" s="22">
        <v>6</v>
      </c>
      <c r="B32" s="22" t="s">
        <v>108</v>
      </c>
      <c r="C32" s="25" t="s">
        <v>109</v>
      </c>
      <c r="D32" s="22" t="s">
        <v>110</v>
      </c>
      <c r="E32" s="22" t="s">
        <v>65</v>
      </c>
      <c r="F32" s="33">
        <v>265.11</v>
      </c>
      <c r="G32" s="23"/>
      <c r="H32" s="23"/>
      <c r="I32" s="23"/>
      <c r="J32" s="23"/>
      <c r="K32" s="23"/>
      <c r="L32" s="24"/>
      <c r="M32" s="19"/>
    </row>
    <row r="33" s="3" customFormat="1" ht="53" customHeight="1" outlineLevel="1" spans="1:13">
      <c r="A33" s="22">
        <v>7</v>
      </c>
      <c r="B33" s="22" t="s">
        <v>108</v>
      </c>
      <c r="C33" s="25" t="s">
        <v>111</v>
      </c>
      <c r="D33" s="22" t="s">
        <v>110</v>
      </c>
      <c r="E33" s="22" t="s">
        <v>65</v>
      </c>
      <c r="F33" s="33">
        <v>16.102</v>
      </c>
      <c r="G33" s="23"/>
      <c r="H33" s="23"/>
      <c r="I33" s="23"/>
      <c r="J33" s="23"/>
      <c r="K33" s="23"/>
      <c r="L33" s="24"/>
      <c r="M33" s="19"/>
    </row>
    <row r="34" s="3" customFormat="1" ht="83" customHeight="1" outlineLevel="1" spans="1:13">
      <c r="A34" s="22">
        <v>8</v>
      </c>
      <c r="B34" s="22" t="s">
        <v>112</v>
      </c>
      <c r="C34" s="27" t="s">
        <v>113</v>
      </c>
      <c r="D34" s="34" t="s">
        <v>114</v>
      </c>
      <c r="E34" s="22" t="s">
        <v>69</v>
      </c>
      <c r="F34" s="33">
        <v>400</v>
      </c>
      <c r="G34" s="23"/>
      <c r="H34" s="23"/>
      <c r="I34" s="23"/>
      <c r="J34" s="23"/>
      <c r="K34" s="23"/>
      <c r="L34" s="24"/>
      <c r="M34" s="19"/>
    </row>
    <row r="35" s="3" customFormat="1" ht="105" customHeight="1" outlineLevel="1" spans="1:13">
      <c r="A35" s="22">
        <v>9</v>
      </c>
      <c r="B35" s="22" t="s">
        <v>93</v>
      </c>
      <c r="C35" s="27" t="s">
        <v>115</v>
      </c>
      <c r="D35" s="27" t="s">
        <v>116</v>
      </c>
      <c r="E35" s="22" t="s">
        <v>73</v>
      </c>
      <c r="F35" s="33">
        <f>886.522+1862.63+438.59+195.65+105.19+11833.188</f>
        <v>15321.77</v>
      </c>
      <c r="G35" s="23"/>
      <c r="H35" s="23"/>
      <c r="I35" s="23"/>
      <c r="J35" s="23"/>
      <c r="K35" s="23"/>
      <c r="L35" s="24"/>
      <c r="M35" s="19"/>
    </row>
    <row r="36" s="3" customFormat="1" ht="78" customHeight="1" outlineLevel="1" spans="1:13">
      <c r="A36" s="22">
        <v>10</v>
      </c>
      <c r="B36" s="34" t="s">
        <v>117</v>
      </c>
      <c r="C36" s="35" t="s">
        <v>118</v>
      </c>
      <c r="D36" s="34" t="s">
        <v>119</v>
      </c>
      <c r="E36" s="36" t="s">
        <v>73</v>
      </c>
      <c r="F36" s="33">
        <v>1451.356</v>
      </c>
      <c r="G36" s="23"/>
      <c r="H36" s="23"/>
      <c r="I36" s="23"/>
      <c r="J36" s="23"/>
      <c r="K36" s="23"/>
      <c r="L36" s="24"/>
      <c r="M36" s="19"/>
    </row>
    <row r="37" s="3" customFormat="1" ht="78" customHeight="1" outlineLevel="1" spans="1:13">
      <c r="A37" s="22">
        <v>11</v>
      </c>
      <c r="B37" s="37" t="s">
        <v>120</v>
      </c>
      <c r="C37" s="35" t="s">
        <v>121</v>
      </c>
      <c r="D37" s="34" t="s">
        <v>119</v>
      </c>
      <c r="E37" s="36" t="s">
        <v>73</v>
      </c>
      <c r="F37" s="33">
        <v>6.72</v>
      </c>
      <c r="G37" s="23"/>
      <c r="H37" s="23"/>
      <c r="I37" s="23"/>
      <c r="J37" s="23"/>
      <c r="K37" s="23"/>
      <c r="L37" s="24"/>
      <c r="M37" s="19"/>
    </row>
    <row r="38" s="3" customFormat="1" ht="78" customHeight="1" outlineLevel="1" spans="1:13">
      <c r="A38" s="22">
        <v>12</v>
      </c>
      <c r="B38" s="38" t="s">
        <v>122</v>
      </c>
      <c r="C38" s="35" t="s">
        <v>121</v>
      </c>
      <c r="D38" s="34" t="s">
        <v>119</v>
      </c>
      <c r="E38" s="36" t="s">
        <v>73</v>
      </c>
      <c r="F38" s="33">
        <v>9.6</v>
      </c>
      <c r="G38" s="23"/>
      <c r="H38" s="23"/>
      <c r="I38" s="23"/>
      <c r="J38" s="23"/>
      <c r="K38" s="23"/>
      <c r="L38" s="24"/>
      <c r="M38" s="19"/>
    </row>
    <row r="39" s="3" customFormat="1" ht="78" customHeight="1" outlineLevel="1" spans="1:13">
      <c r="A39" s="22">
        <v>13</v>
      </c>
      <c r="B39" s="38" t="s">
        <v>123</v>
      </c>
      <c r="C39" s="35" t="s">
        <v>121</v>
      </c>
      <c r="D39" s="34" t="s">
        <v>119</v>
      </c>
      <c r="E39" s="36" t="s">
        <v>73</v>
      </c>
      <c r="F39" s="33">
        <v>94</v>
      </c>
      <c r="G39" s="23"/>
      <c r="H39" s="23"/>
      <c r="I39" s="23"/>
      <c r="J39" s="23"/>
      <c r="K39" s="23"/>
      <c r="L39" s="24"/>
      <c r="M39" s="19"/>
    </row>
    <row r="40" s="3" customFormat="1" ht="78" customHeight="1" outlineLevel="1" spans="1:13">
      <c r="A40" s="22">
        <v>14</v>
      </c>
      <c r="B40" s="39" t="s">
        <v>124</v>
      </c>
      <c r="C40" s="35" t="s">
        <v>125</v>
      </c>
      <c r="D40" s="34" t="s">
        <v>119</v>
      </c>
      <c r="E40" s="36" t="s">
        <v>73</v>
      </c>
      <c r="F40" s="33">
        <v>2.88</v>
      </c>
      <c r="G40" s="23"/>
      <c r="H40" s="23"/>
      <c r="I40" s="23"/>
      <c r="J40" s="23"/>
      <c r="K40" s="23"/>
      <c r="L40" s="24"/>
      <c r="M40" s="19"/>
    </row>
    <row r="41" s="3" customFormat="1" ht="78" customHeight="1" outlineLevel="1" spans="1:13">
      <c r="A41" s="22">
        <v>15</v>
      </c>
      <c r="B41" s="34" t="s">
        <v>126</v>
      </c>
      <c r="C41" s="35" t="s">
        <v>127</v>
      </c>
      <c r="D41" s="34" t="s">
        <v>119</v>
      </c>
      <c r="E41" s="36" t="s">
        <v>73</v>
      </c>
      <c r="F41" s="33">
        <v>18.72</v>
      </c>
      <c r="G41" s="23"/>
      <c r="H41" s="23"/>
      <c r="I41" s="23"/>
      <c r="J41" s="23"/>
      <c r="K41" s="23"/>
      <c r="L41" s="24"/>
      <c r="M41" s="19"/>
    </row>
    <row r="42" s="3" customFormat="1" ht="78" customHeight="1" outlineLevel="1" spans="1:13">
      <c r="A42" s="22">
        <v>16</v>
      </c>
      <c r="B42" s="34" t="s">
        <v>128</v>
      </c>
      <c r="C42" s="35" t="s">
        <v>129</v>
      </c>
      <c r="D42" s="34" t="s">
        <v>119</v>
      </c>
      <c r="E42" s="36" t="s">
        <v>73</v>
      </c>
      <c r="F42" s="33">
        <v>2.55</v>
      </c>
      <c r="G42" s="23"/>
      <c r="H42" s="23"/>
      <c r="I42" s="23"/>
      <c r="J42" s="23"/>
      <c r="K42" s="23"/>
      <c r="L42" s="24"/>
      <c r="M42" s="19"/>
    </row>
    <row r="43" s="3" customFormat="1" ht="78" customHeight="1" outlineLevel="1" spans="1:13">
      <c r="A43" s="22">
        <v>17</v>
      </c>
      <c r="B43" s="34" t="s">
        <v>130</v>
      </c>
      <c r="C43" s="35" t="s">
        <v>131</v>
      </c>
      <c r="D43" s="34" t="s">
        <v>119</v>
      </c>
      <c r="E43" s="36" t="s">
        <v>73</v>
      </c>
      <c r="F43" s="33">
        <v>2.6</v>
      </c>
      <c r="G43" s="23"/>
      <c r="H43" s="23"/>
      <c r="I43" s="23"/>
      <c r="J43" s="23"/>
      <c r="K43" s="23"/>
      <c r="L43" s="24"/>
      <c r="M43" s="19"/>
    </row>
    <row r="44" s="3" customFormat="1" ht="78" customHeight="1" outlineLevel="1" spans="1:13">
      <c r="A44" s="22">
        <v>18</v>
      </c>
      <c r="B44" s="34" t="s">
        <v>132</v>
      </c>
      <c r="C44" s="35" t="s">
        <v>133</v>
      </c>
      <c r="D44" s="34" t="s">
        <v>134</v>
      </c>
      <c r="E44" s="36" t="s">
        <v>135</v>
      </c>
      <c r="F44" s="33">
        <v>13</v>
      </c>
      <c r="G44" s="23"/>
      <c r="H44" s="23"/>
      <c r="I44" s="23"/>
      <c r="J44" s="23"/>
      <c r="K44" s="23"/>
      <c r="L44" s="24"/>
      <c r="M44" s="19"/>
    </row>
    <row r="45" s="3" customFormat="1" ht="78" customHeight="1" outlineLevel="1" spans="1:13">
      <c r="A45" s="22">
        <v>19</v>
      </c>
      <c r="B45" s="34" t="s">
        <v>132</v>
      </c>
      <c r="C45" s="35" t="s">
        <v>136</v>
      </c>
      <c r="D45" s="34" t="s">
        <v>134</v>
      </c>
      <c r="E45" s="36" t="s">
        <v>135</v>
      </c>
      <c r="F45" s="33" t="s">
        <v>53</v>
      </c>
      <c r="G45" s="23"/>
      <c r="H45" s="23"/>
      <c r="I45" s="23"/>
      <c r="J45" s="23"/>
      <c r="K45" s="23"/>
      <c r="L45" s="24"/>
      <c r="M45" s="19"/>
    </row>
    <row r="46" s="3" customFormat="1" ht="63" customHeight="1" outlineLevel="1" spans="1:13">
      <c r="A46" s="22">
        <v>20</v>
      </c>
      <c r="B46" s="34" t="s">
        <v>137</v>
      </c>
      <c r="C46" s="35" t="s">
        <v>138</v>
      </c>
      <c r="D46" s="34" t="s">
        <v>139</v>
      </c>
      <c r="E46" s="36" t="s">
        <v>69</v>
      </c>
      <c r="F46" s="40">
        <v>7.22</v>
      </c>
      <c r="G46" s="23"/>
      <c r="H46" s="23"/>
      <c r="I46" s="23"/>
      <c r="J46" s="23"/>
      <c r="K46" s="23"/>
      <c r="L46" s="24"/>
      <c r="M46" s="19"/>
    </row>
    <row r="47" s="3" customFormat="1" ht="147" customHeight="1" outlineLevel="1" spans="1:13">
      <c r="A47" s="22">
        <v>21</v>
      </c>
      <c r="B47" s="22" t="s">
        <v>140</v>
      </c>
      <c r="C47" s="27" t="s">
        <v>141</v>
      </c>
      <c r="D47" s="22" t="s">
        <v>142</v>
      </c>
      <c r="E47" s="22" t="s">
        <v>143</v>
      </c>
      <c r="F47" s="33">
        <v>0</v>
      </c>
      <c r="G47" s="23"/>
      <c r="H47" s="23"/>
      <c r="I47" s="23"/>
      <c r="J47" s="23"/>
      <c r="K47" s="23"/>
      <c r="L47" s="24"/>
      <c r="M47" s="19" t="s">
        <v>144</v>
      </c>
    </row>
    <row r="48" s="3" customFormat="1" ht="138" customHeight="1" outlineLevel="1" spans="1:13">
      <c r="A48" s="22">
        <v>22</v>
      </c>
      <c r="B48" s="22" t="s">
        <v>145</v>
      </c>
      <c r="C48" s="27" t="s">
        <v>146</v>
      </c>
      <c r="D48" s="22" t="s">
        <v>142</v>
      </c>
      <c r="E48" s="22" t="s">
        <v>143</v>
      </c>
      <c r="F48" s="33">
        <v>7</v>
      </c>
      <c r="G48" s="23"/>
      <c r="H48" s="23"/>
      <c r="I48" s="23"/>
      <c r="J48" s="23"/>
      <c r="K48" s="23"/>
      <c r="L48" s="24"/>
      <c r="M48" s="19"/>
    </row>
    <row r="49" s="3" customFormat="1" ht="164" customHeight="1" outlineLevel="1" spans="1:13">
      <c r="A49" s="22">
        <v>23</v>
      </c>
      <c r="B49" s="22" t="s">
        <v>147</v>
      </c>
      <c r="C49" s="27" t="s">
        <v>148</v>
      </c>
      <c r="D49" s="22" t="s">
        <v>142</v>
      </c>
      <c r="E49" s="22" t="s">
        <v>143</v>
      </c>
      <c r="F49" s="33">
        <v>26</v>
      </c>
      <c r="G49" s="23"/>
      <c r="H49" s="23"/>
      <c r="I49" s="23"/>
      <c r="J49" s="23"/>
      <c r="K49" s="23"/>
      <c r="L49" s="24"/>
      <c r="M49" s="19"/>
    </row>
    <row r="50" s="3" customFormat="1" ht="137" customHeight="1" outlineLevel="1" spans="1:13">
      <c r="A50" s="22">
        <v>24</v>
      </c>
      <c r="B50" s="22" t="s">
        <v>149</v>
      </c>
      <c r="C50" s="27" t="s">
        <v>150</v>
      </c>
      <c r="D50" s="22" t="s">
        <v>142</v>
      </c>
      <c r="E50" s="22" t="s">
        <v>143</v>
      </c>
      <c r="F50" s="33">
        <v>2</v>
      </c>
      <c r="G50" s="23"/>
      <c r="H50" s="23"/>
      <c r="I50" s="23"/>
      <c r="J50" s="23"/>
      <c r="K50" s="23"/>
      <c r="L50" s="24"/>
      <c r="M50" s="19"/>
    </row>
    <row r="51" s="3" customFormat="1" ht="155" customHeight="1" outlineLevel="1" spans="1:13">
      <c r="A51" s="22">
        <v>25</v>
      </c>
      <c r="B51" s="22" t="s">
        <v>151</v>
      </c>
      <c r="C51" s="27" t="s">
        <v>150</v>
      </c>
      <c r="D51" s="22" t="s">
        <v>142</v>
      </c>
      <c r="E51" s="22" t="s">
        <v>143</v>
      </c>
      <c r="F51" s="33">
        <v>0</v>
      </c>
      <c r="G51" s="23"/>
      <c r="H51" s="23"/>
      <c r="I51" s="23"/>
      <c r="J51" s="23"/>
      <c r="K51" s="23"/>
      <c r="L51" s="24"/>
      <c r="M51" s="19"/>
    </row>
    <row r="52" s="3" customFormat="1" ht="26" customHeight="1" outlineLevel="1" spans="1:13">
      <c r="A52" s="22">
        <v>26</v>
      </c>
      <c r="B52" s="22" t="s">
        <v>152</v>
      </c>
      <c r="C52" s="29" t="s">
        <v>153</v>
      </c>
      <c r="D52" s="22" t="s">
        <v>154</v>
      </c>
      <c r="E52" s="22" t="s">
        <v>143</v>
      </c>
      <c r="F52" s="22">
        <v>2</v>
      </c>
      <c r="G52" s="22"/>
      <c r="H52" s="23"/>
      <c r="I52" s="23"/>
      <c r="J52" s="23"/>
      <c r="K52" s="23"/>
      <c r="L52" s="24"/>
      <c r="M52" s="19"/>
    </row>
    <row r="53" s="3" customFormat="1" ht="26" customHeight="1" outlineLevel="1" spans="1:13">
      <c r="A53" s="22">
        <v>27</v>
      </c>
      <c r="B53" s="22" t="s">
        <v>155</v>
      </c>
      <c r="C53" s="41"/>
      <c r="D53" s="22" t="s">
        <v>154</v>
      </c>
      <c r="E53" s="22" t="s">
        <v>143</v>
      </c>
      <c r="F53" s="33" t="s">
        <v>53</v>
      </c>
      <c r="G53" s="23"/>
      <c r="H53" s="23"/>
      <c r="I53" s="23"/>
      <c r="J53" s="23"/>
      <c r="K53" s="23"/>
      <c r="L53" s="24"/>
      <c r="M53" s="19"/>
    </row>
    <row r="54" s="3" customFormat="1" ht="26" customHeight="1" outlineLevel="1" spans="1:13">
      <c r="A54" s="22">
        <v>28</v>
      </c>
      <c r="B54" s="22" t="s">
        <v>156</v>
      </c>
      <c r="C54" s="42"/>
      <c r="D54" s="22" t="s">
        <v>154</v>
      </c>
      <c r="E54" s="22" t="s">
        <v>143</v>
      </c>
      <c r="F54" s="33" t="s">
        <v>53</v>
      </c>
      <c r="G54" s="23"/>
      <c r="H54" s="23"/>
      <c r="I54" s="23"/>
      <c r="J54" s="23"/>
      <c r="K54" s="23"/>
      <c r="L54" s="24"/>
      <c r="M54" s="19"/>
    </row>
    <row r="55" s="3" customFormat="1" ht="93" customHeight="1" outlineLevel="1" spans="1:13">
      <c r="A55" s="22">
        <v>29</v>
      </c>
      <c r="B55" s="22" t="s">
        <v>157</v>
      </c>
      <c r="C55" s="42" t="s">
        <v>158</v>
      </c>
      <c r="D55" s="22" t="s">
        <v>142</v>
      </c>
      <c r="E55" s="22" t="s">
        <v>143</v>
      </c>
      <c r="F55" s="33">
        <v>0</v>
      </c>
      <c r="G55" s="23"/>
      <c r="H55" s="23"/>
      <c r="I55" s="23"/>
      <c r="J55" s="23"/>
      <c r="K55" s="23"/>
      <c r="L55" s="24"/>
      <c r="M55" s="19"/>
    </row>
    <row r="56" s="3" customFormat="1" ht="25" customHeight="1" outlineLevel="1" spans="1:13">
      <c r="A56" s="22">
        <v>30</v>
      </c>
      <c r="B56" s="43"/>
      <c r="C56" s="44"/>
      <c r="D56" s="22"/>
      <c r="E56" s="22"/>
      <c r="F56" s="33"/>
      <c r="G56" s="23"/>
      <c r="H56" s="23"/>
      <c r="I56" s="23"/>
      <c r="J56" s="23"/>
      <c r="K56" s="23"/>
      <c r="L56" s="24"/>
      <c r="M56" s="19"/>
    </row>
    <row r="57" s="3" customFormat="1" ht="42" customHeight="1" spans="1:13">
      <c r="A57" s="19" t="s">
        <v>159</v>
      </c>
      <c r="B57" s="20" t="s">
        <v>160</v>
      </c>
      <c r="C57" s="21"/>
      <c r="D57" s="22"/>
      <c r="E57" s="22"/>
      <c r="F57" s="23"/>
      <c r="G57" s="23"/>
      <c r="H57" s="23"/>
      <c r="I57" s="23"/>
      <c r="J57" s="23"/>
      <c r="K57" s="23"/>
      <c r="L57" s="24"/>
      <c r="M57" s="22"/>
    </row>
    <row r="58" s="3" customFormat="1" ht="77" customHeight="1" outlineLevel="1" spans="1:13">
      <c r="A58" s="45">
        <v>1</v>
      </c>
      <c r="B58" s="22" t="s">
        <v>161</v>
      </c>
      <c r="C58" s="25" t="s">
        <v>99</v>
      </c>
      <c r="D58" s="22" t="s">
        <v>43</v>
      </c>
      <c r="E58" s="22" t="s">
        <v>44</v>
      </c>
      <c r="F58" s="46">
        <v>897.8646</v>
      </c>
      <c r="G58" s="23"/>
      <c r="H58" s="23"/>
      <c r="I58" s="23"/>
      <c r="J58" s="23"/>
      <c r="K58" s="23"/>
      <c r="L58" s="24"/>
      <c r="M58" s="19" t="s">
        <v>162</v>
      </c>
    </row>
    <row r="59" s="3" customFormat="1" ht="77" customHeight="1" outlineLevel="1" spans="1:13">
      <c r="A59" s="45">
        <v>2</v>
      </c>
      <c r="B59" s="22" t="s">
        <v>163</v>
      </c>
      <c r="C59" s="25" t="s">
        <v>102</v>
      </c>
      <c r="D59" s="22" t="s">
        <v>43</v>
      </c>
      <c r="E59" s="22" t="s">
        <v>44</v>
      </c>
      <c r="F59" s="33">
        <v>727.2129</v>
      </c>
      <c r="G59" s="23"/>
      <c r="H59" s="23"/>
      <c r="I59" s="23"/>
      <c r="J59" s="23"/>
      <c r="K59" s="23"/>
      <c r="L59" s="24"/>
      <c r="M59" s="19"/>
    </row>
    <row r="60" s="3" customFormat="1" ht="77" customHeight="1" outlineLevel="1" spans="1:13">
      <c r="A60" s="45">
        <v>3</v>
      </c>
      <c r="B60" s="22" t="s">
        <v>164</v>
      </c>
      <c r="C60" s="27" t="s">
        <v>103</v>
      </c>
      <c r="D60" s="22" t="s">
        <v>43</v>
      </c>
      <c r="E60" s="22" t="s">
        <v>44</v>
      </c>
      <c r="F60" s="33">
        <f>897.8646-727.2129</f>
        <v>170.6517</v>
      </c>
      <c r="G60" s="23"/>
      <c r="H60" s="23"/>
      <c r="I60" s="23"/>
      <c r="J60" s="23"/>
      <c r="K60" s="23"/>
      <c r="L60" s="24"/>
      <c r="M60" s="19"/>
    </row>
    <row r="61" s="3" customFormat="1" ht="48" customHeight="1" outlineLevel="1" spans="1:13">
      <c r="A61" s="45">
        <v>4</v>
      </c>
      <c r="B61" s="22" t="s">
        <v>165</v>
      </c>
      <c r="C61" s="27" t="s">
        <v>166</v>
      </c>
      <c r="D61" s="22" t="s">
        <v>43</v>
      </c>
      <c r="E61" s="22" t="s">
        <v>44</v>
      </c>
      <c r="F61" s="33">
        <v>21.1593</v>
      </c>
      <c r="G61" s="23"/>
      <c r="H61" s="23"/>
      <c r="I61" s="23"/>
      <c r="J61" s="23"/>
      <c r="K61" s="23"/>
      <c r="L61" s="24"/>
      <c r="M61" s="19"/>
    </row>
    <row r="62" s="3" customFormat="1" ht="73" customHeight="1" outlineLevel="1" spans="1:13">
      <c r="A62" s="45">
        <v>5</v>
      </c>
      <c r="B62" s="22" t="s">
        <v>167</v>
      </c>
      <c r="C62" s="27" t="s">
        <v>168</v>
      </c>
      <c r="D62" s="22" t="s">
        <v>43</v>
      </c>
      <c r="E62" s="22" t="s">
        <v>44</v>
      </c>
      <c r="F62" s="33">
        <v>33.21</v>
      </c>
      <c r="G62" s="23"/>
      <c r="H62" s="23"/>
      <c r="I62" s="23"/>
      <c r="J62" s="23"/>
      <c r="K62" s="23"/>
      <c r="L62" s="24"/>
      <c r="M62" s="19"/>
    </row>
    <row r="63" s="3" customFormat="1" ht="87" customHeight="1" outlineLevel="1" spans="1:13">
      <c r="A63" s="45">
        <v>6</v>
      </c>
      <c r="B63" s="47" t="s">
        <v>169</v>
      </c>
      <c r="C63" s="42" t="s">
        <v>170</v>
      </c>
      <c r="D63" s="22" t="s">
        <v>43</v>
      </c>
      <c r="E63" s="22" t="s">
        <v>44</v>
      </c>
      <c r="F63" s="33">
        <f>48.6229+99.678+1.12</f>
        <v>149.4209</v>
      </c>
      <c r="G63" s="23"/>
      <c r="H63" s="23"/>
      <c r="I63" s="23"/>
      <c r="J63" s="23"/>
      <c r="K63" s="23"/>
      <c r="L63" s="24"/>
      <c r="M63" s="19"/>
    </row>
    <row r="64" s="3" customFormat="1" ht="69" customHeight="1" outlineLevel="1" spans="1:13">
      <c r="A64" s="45">
        <v>7</v>
      </c>
      <c r="B64" s="22" t="s">
        <v>108</v>
      </c>
      <c r="C64" s="25" t="s">
        <v>171</v>
      </c>
      <c r="D64" s="22" t="s">
        <v>110</v>
      </c>
      <c r="E64" s="22" t="s">
        <v>65</v>
      </c>
      <c r="F64" s="33">
        <f>14.263+2.57</f>
        <v>16.833</v>
      </c>
      <c r="G64" s="23"/>
      <c r="H64" s="23"/>
      <c r="I64" s="23"/>
      <c r="J64" s="23"/>
      <c r="K64" s="23"/>
      <c r="L64" s="24"/>
      <c r="M64" s="19"/>
    </row>
    <row r="65" s="3" customFormat="1" ht="69" customHeight="1" outlineLevel="1" spans="1:13">
      <c r="A65" s="45">
        <v>8</v>
      </c>
      <c r="B65" s="22" t="s">
        <v>108</v>
      </c>
      <c r="C65" s="25" t="s">
        <v>172</v>
      </c>
      <c r="D65" s="22" t="s">
        <v>110</v>
      </c>
      <c r="E65" s="22" t="s">
        <v>65</v>
      </c>
      <c r="F65" s="33">
        <f>1.152+3.48</f>
        <v>4.632</v>
      </c>
      <c r="G65" s="23"/>
      <c r="H65" s="23"/>
      <c r="I65" s="23"/>
      <c r="J65" s="23"/>
      <c r="K65" s="23"/>
      <c r="L65" s="24"/>
      <c r="M65" s="19"/>
    </row>
    <row r="66" s="3" customFormat="1" ht="97" customHeight="1" outlineLevel="1" spans="1:13">
      <c r="A66" s="45">
        <v>9</v>
      </c>
      <c r="B66" s="22" t="s">
        <v>173</v>
      </c>
      <c r="C66" s="27" t="s">
        <v>174</v>
      </c>
      <c r="D66" s="27" t="s">
        <v>116</v>
      </c>
      <c r="E66" s="22" t="s">
        <v>73</v>
      </c>
      <c r="F66" s="33">
        <f>21.54+53.03+134.78+683.287+169.74</f>
        <v>1062.377</v>
      </c>
      <c r="G66" s="23"/>
      <c r="H66" s="23"/>
      <c r="I66" s="23"/>
      <c r="J66" s="23"/>
      <c r="K66" s="23"/>
      <c r="L66" s="24"/>
      <c r="M66" s="19"/>
    </row>
    <row r="67" s="3" customFormat="1" ht="75" customHeight="1" outlineLevel="1" spans="1:13">
      <c r="A67" s="45">
        <v>10</v>
      </c>
      <c r="B67" s="22" t="s">
        <v>175</v>
      </c>
      <c r="C67" s="29" t="s">
        <v>176</v>
      </c>
      <c r="D67" s="22" t="s">
        <v>142</v>
      </c>
      <c r="E67" s="22" t="s">
        <v>143</v>
      </c>
      <c r="F67" s="33">
        <v>35</v>
      </c>
      <c r="G67" s="23"/>
      <c r="H67" s="23"/>
      <c r="I67" s="23"/>
      <c r="J67" s="23"/>
      <c r="K67" s="23"/>
      <c r="L67" s="24"/>
      <c r="M67" s="17" t="s">
        <v>162</v>
      </c>
    </row>
    <row r="68" s="3" customFormat="1" ht="75" customHeight="1" outlineLevel="1" spans="1:13">
      <c r="A68" s="45">
        <v>11</v>
      </c>
      <c r="B68" s="22" t="s">
        <v>177</v>
      </c>
      <c r="C68" s="41"/>
      <c r="D68" s="22" t="s">
        <v>142</v>
      </c>
      <c r="E68" s="22" t="s">
        <v>143</v>
      </c>
      <c r="F68" s="33">
        <v>15</v>
      </c>
      <c r="G68" s="23"/>
      <c r="H68" s="23"/>
      <c r="I68" s="23"/>
      <c r="J68" s="23"/>
      <c r="K68" s="23"/>
      <c r="L68" s="24"/>
      <c r="M68" s="48"/>
    </row>
    <row r="69" s="3" customFormat="1" ht="75" customHeight="1" outlineLevel="1" spans="1:13">
      <c r="A69" s="45">
        <v>12</v>
      </c>
      <c r="B69" s="22" t="s">
        <v>178</v>
      </c>
      <c r="C69" s="41"/>
      <c r="D69" s="22" t="s">
        <v>142</v>
      </c>
      <c r="E69" s="22" t="s">
        <v>143</v>
      </c>
      <c r="F69" s="33" t="s">
        <v>53</v>
      </c>
      <c r="G69" s="23"/>
      <c r="H69" s="23"/>
      <c r="I69" s="23"/>
      <c r="J69" s="23"/>
      <c r="K69" s="23"/>
      <c r="L69" s="24"/>
      <c r="M69" s="48"/>
    </row>
    <row r="70" s="3" customFormat="1" ht="75" customHeight="1" outlineLevel="1" spans="1:13">
      <c r="A70" s="45">
        <v>13</v>
      </c>
      <c r="B70" s="22" t="s">
        <v>179</v>
      </c>
      <c r="C70" s="42"/>
      <c r="D70" s="22" t="s">
        <v>142</v>
      </c>
      <c r="E70" s="22" t="s">
        <v>143</v>
      </c>
      <c r="F70" s="33" t="s">
        <v>53</v>
      </c>
      <c r="G70" s="23"/>
      <c r="H70" s="23"/>
      <c r="I70" s="23"/>
      <c r="J70" s="23"/>
      <c r="K70" s="23"/>
      <c r="L70" s="24"/>
      <c r="M70" s="49"/>
    </row>
    <row r="71" s="3" customFormat="1" ht="75" customHeight="1" outlineLevel="1" spans="1:13">
      <c r="A71" s="45">
        <v>14</v>
      </c>
      <c r="B71" s="22" t="s">
        <v>180</v>
      </c>
      <c r="C71" s="50" t="s">
        <v>181</v>
      </c>
      <c r="D71" s="22" t="s">
        <v>154</v>
      </c>
      <c r="E71" s="22" t="s">
        <v>143</v>
      </c>
      <c r="F71" s="22">
        <v>15</v>
      </c>
      <c r="G71" s="23"/>
      <c r="H71" s="23"/>
      <c r="I71" s="23"/>
      <c r="J71" s="23"/>
      <c r="K71" s="23"/>
      <c r="L71" s="24"/>
      <c r="M71" s="49"/>
    </row>
    <row r="72" s="3" customFormat="1" ht="54" customHeight="1" outlineLevel="1" spans="1:13">
      <c r="A72" s="45">
        <v>15</v>
      </c>
      <c r="B72" s="22" t="s">
        <v>182</v>
      </c>
      <c r="C72" s="50"/>
      <c r="D72" s="22" t="s">
        <v>154</v>
      </c>
      <c r="E72" s="22" t="s">
        <v>143</v>
      </c>
      <c r="F72" s="22">
        <v>2</v>
      </c>
      <c r="G72" s="23"/>
      <c r="H72" s="23"/>
      <c r="I72" s="23"/>
      <c r="J72" s="23"/>
      <c r="K72" s="23"/>
      <c r="L72" s="24"/>
      <c r="M72" s="19" t="s">
        <v>183</v>
      </c>
    </row>
    <row r="73" s="3" customFormat="1" ht="54" customHeight="1" outlineLevel="1" spans="1:13">
      <c r="A73" s="45">
        <v>16</v>
      </c>
      <c r="B73" s="22" t="s">
        <v>184</v>
      </c>
      <c r="C73" s="50"/>
      <c r="D73" s="22" t="s">
        <v>154</v>
      </c>
      <c r="E73" s="22" t="s">
        <v>143</v>
      </c>
      <c r="F73" s="22">
        <v>1</v>
      </c>
      <c r="G73" s="23"/>
      <c r="H73" s="23"/>
      <c r="I73" s="23"/>
      <c r="J73" s="23"/>
      <c r="K73" s="23"/>
      <c r="L73" s="24"/>
      <c r="M73" s="19"/>
    </row>
    <row r="74" s="3" customFormat="1" ht="54" customHeight="1" outlineLevel="1" spans="1:13">
      <c r="A74" s="45">
        <v>17</v>
      </c>
      <c r="B74" s="22" t="s">
        <v>185</v>
      </c>
      <c r="C74" s="50"/>
      <c r="D74" s="22" t="s">
        <v>154</v>
      </c>
      <c r="E74" s="22" t="s">
        <v>143</v>
      </c>
      <c r="F74" s="22">
        <v>1</v>
      </c>
      <c r="G74" s="23"/>
      <c r="H74" s="23"/>
      <c r="I74" s="23"/>
      <c r="J74" s="23"/>
      <c r="K74" s="23"/>
      <c r="L74" s="24"/>
      <c r="M74" s="19"/>
    </row>
    <row r="75" s="3" customFormat="1" ht="54" customHeight="1" outlineLevel="1" spans="1:13">
      <c r="A75" s="45">
        <v>18</v>
      </c>
      <c r="B75" s="22" t="s">
        <v>186</v>
      </c>
      <c r="C75" s="50"/>
      <c r="D75" s="22" t="s">
        <v>154</v>
      </c>
      <c r="E75" s="22" t="s">
        <v>143</v>
      </c>
      <c r="F75" s="22">
        <v>1</v>
      </c>
      <c r="G75" s="23"/>
      <c r="H75" s="23"/>
      <c r="I75" s="23"/>
      <c r="J75" s="23"/>
      <c r="K75" s="23"/>
      <c r="L75" s="24"/>
      <c r="M75" s="19"/>
    </row>
    <row r="76" s="3" customFormat="1" ht="54" customHeight="1" outlineLevel="1" spans="1:13">
      <c r="A76" s="45">
        <v>19</v>
      </c>
      <c r="B76" s="22" t="s">
        <v>187</v>
      </c>
      <c r="C76" s="50"/>
      <c r="D76" s="22" t="s">
        <v>154</v>
      </c>
      <c r="E76" s="22" t="s">
        <v>143</v>
      </c>
      <c r="F76" s="22">
        <v>1</v>
      </c>
      <c r="G76" s="23"/>
      <c r="H76" s="23"/>
      <c r="I76" s="23"/>
      <c r="J76" s="23"/>
      <c r="K76" s="23"/>
      <c r="L76" s="24"/>
      <c r="M76" s="19"/>
    </row>
    <row r="77" s="3" customFormat="1" ht="54" customHeight="1" outlineLevel="1" spans="1:13">
      <c r="A77" s="45">
        <v>20</v>
      </c>
      <c r="B77" s="22" t="s">
        <v>188</v>
      </c>
      <c r="C77" s="47"/>
      <c r="D77" s="22" t="s">
        <v>154</v>
      </c>
      <c r="E77" s="22" t="s">
        <v>143</v>
      </c>
      <c r="F77" s="22">
        <v>1</v>
      </c>
      <c r="G77" s="23"/>
      <c r="H77" s="23"/>
      <c r="I77" s="23"/>
      <c r="J77" s="23"/>
      <c r="K77" s="23"/>
      <c r="L77" s="24"/>
      <c r="M77" s="19"/>
    </row>
    <row r="78" s="3" customFormat="1" ht="162" outlineLevel="1" spans="1:13">
      <c r="A78" s="45">
        <v>21</v>
      </c>
      <c r="B78" s="22" t="s">
        <v>189</v>
      </c>
      <c r="C78" s="27" t="s">
        <v>190</v>
      </c>
      <c r="D78" s="22" t="s">
        <v>154</v>
      </c>
      <c r="E78" s="22" t="s">
        <v>143</v>
      </c>
      <c r="F78" s="22">
        <v>1</v>
      </c>
      <c r="G78" s="23"/>
      <c r="H78" s="23"/>
      <c r="I78" s="23"/>
      <c r="J78" s="23"/>
      <c r="K78" s="23"/>
      <c r="L78" s="24"/>
      <c r="M78" s="31"/>
    </row>
    <row r="79" s="3" customFormat="1" ht="162" outlineLevel="1" spans="1:13">
      <c r="A79" s="45">
        <v>22</v>
      </c>
      <c r="B79" s="22" t="s">
        <v>191</v>
      </c>
      <c r="C79" s="27" t="s">
        <v>190</v>
      </c>
      <c r="D79" s="22" t="s">
        <v>154</v>
      </c>
      <c r="E79" s="22" t="s">
        <v>143</v>
      </c>
      <c r="F79" s="22">
        <v>1</v>
      </c>
      <c r="G79" s="23"/>
      <c r="H79" s="23"/>
      <c r="I79" s="23"/>
      <c r="J79" s="23"/>
      <c r="K79" s="23"/>
      <c r="L79" s="24"/>
      <c r="M79" s="31"/>
    </row>
    <row r="80" s="3" customFormat="1" ht="162" outlineLevel="1" spans="1:13">
      <c r="A80" s="45">
        <v>23</v>
      </c>
      <c r="B80" s="22" t="s">
        <v>192</v>
      </c>
      <c r="C80" s="27" t="s">
        <v>190</v>
      </c>
      <c r="D80" s="22" t="s">
        <v>154</v>
      </c>
      <c r="E80" s="22" t="s">
        <v>143</v>
      </c>
      <c r="F80" s="22" t="s">
        <v>53</v>
      </c>
      <c r="G80" s="23"/>
      <c r="H80" s="23"/>
      <c r="I80" s="23"/>
      <c r="J80" s="23"/>
      <c r="K80" s="23"/>
      <c r="L80" s="24"/>
      <c r="M80" s="31"/>
    </row>
    <row r="81" s="3" customFormat="1" ht="43" customHeight="1" outlineLevel="1" spans="1:13">
      <c r="A81" s="45">
        <v>24</v>
      </c>
      <c r="B81" s="22"/>
      <c r="C81" s="22"/>
      <c r="D81" s="22"/>
      <c r="E81" s="22"/>
      <c r="F81" s="51"/>
      <c r="G81" s="51"/>
      <c r="H81" s="51"/>
      <c r="I81" s="51"/>
      <c r="J81" s="51"/>
      <c r="K81" s="51"/>
      <c r="L81" s="52"/>
      <c r="M81" s="53"/>
    </row>
    <row r="82" s="3" customFormat="1" ht="42" customHeight="1" spans="1:13">
      <c r="A82" s="19" t="s">
        <v>193</v>
      </c>
      <c r="B82" s="20" t="s">
        <v>194</v>
      </c>
      <c r="C82" s="21"/>
      <c r="D82" s="22"/>
      <c r="E82" s="22"/>
      <c r="F82" s="23"/>
      <c r="G82" s="23"/>
      <c r="H82" s="23"/>
      <c r="I82" s="23"/>
      <c r="J82" s="23"/>
      <c r="K82" s="23"/>
      <c r="L82" s="24"/>
      <c r="M82" s="22"/>
    </row>
    <row r="83" s="3" customFormat="1" ht="85" customHeight="1" outlineLevel="1" spans="1:13">
      <c r="A83" s="54">
        <v>1</v>
      </c>
      <c r="B83" s="55" t="s">
        <v>195</v>
      </c>
      <c r="C83" s="56" t="s">
        <v>196</v>
      </c>
      <c r="D83" s="55" t="s">
        <v>43</v>
      </c>
      <c r="E83" s="55" t="s">
        <v>44</v>
      </c>
      <c r="F83" s="57">
        <f>34947.242*0.4</f>
        <v>13978.8968</v>
      </c>
      <c r="G83" s="23"/>
      <c r="H83" s="23"/>
      <c r="I83" s="23"/>
      <c r="J83" s="23"/>
      <c r="K83" s="23"/>
      <c r="L83" s="24"/>
      <c r="M83" s="22"/>
    </row>
    <row r="84" s="3" customFormat="1" ht="85" customHeight="1" outlineLevel="1" spans="1:13">
      <c r="A84" s="54">
        <v>2</v>
      </c>
      <c r="B84" s="55" t="s">
        <v>197</v>
      </c>
      <c r="C84" s="56" t="s">
        <v>198</v>
      </c>
      <c r="D84" s="55" t="s">
        <v>43</v>
      </c>
      <c r="E84" s="55" t="s">
        <v>44</v>
      </c>
      <c r="F84" s="57">
        <v>1000</v>
      </c>
      <c r="G84" s="23"/>
      <c r="H84" s="23"/>
      <c r="I84" s="23"/>
      <c r="J84" s="23"/>
      <c r="K84" s="23"/>
      <c r="L84" s="24"/>
      <c r="M84" s="22"/>
    </row>
    <row r="85" s="3" customFormat="1" ht="85" customHeight="1" outlineLevel="1" spans="1:13">
      <c r="A85" s="54">
        <v>3</v>
      </c>
      <c r="B85" s="55" t="s">
        <v>199</v>
      </c>
      <c r="C85" s="58" t="s">
        <v>103</v>
      </c>
      <c r="D85" s="55" t="s">
        <v>43</v>
      </c>
      <c r="E85" s="55" t="s">
        <v>44</v>
      </c>
      <c r="F85" s="57">
        <f>F83-F84</f>
        <v>12978.8968</v>
      </c>
      <c r="G85" s="23"/>
      <c r="H85" s="23"/>
      <c r="I85" s="23"/>
      <c r="J85" s="23"/>
      <c r="K85" s="23"/>
      <c r="L85" s="24"/>
      <c r="M85" s="22"/>
    </row>
    <row r="86" s="3" customFormat="1" ht="40.5" outlineLevel="1" spans="1:13">
      <c r="A86" s="45">
        <v>4</v>
      </c>
      <c r="B86" s="22" t="s">
        <v>62</v>
      </c>
      <c r="C86" s="25" t="s">
        <v>200</v>
      </c>
      <c r="D86" s="22" t="s">
        <v>201</v>
      </c>
      <c r="E86" s="22" t="s">
        <v>65</v>
      </c>
      <c r="F86" s="33">
        <v>43.286</v>
      </c>
      <c r="G86" s="23"/>
      <c r="H86" s="23"/>
      <c r="I86" s="23"/>
      <c r="J86" s="23"/>
      <c r="K86" s="23"/>
      <c r="L86" s="24"/>
      <c r="M86" s="22"/>
    </row>
    <row r="87" s="3" customFormat="1" ht="45" customHeight="1" outlineLevel="1" spans="1:13">
      <c r="A87" s="45">
        <v>5</v>
      </c>
      <c r="B87" s="22" t="s">
        <v>202</v>
      </c>
      <c r="C87" s="27" t="s">
        <v>203</v>
      </c>
      <c r="D87" s="22" t="s">
        <v>204</v>
      </c>
      <c r="E87" s="22" t="s">
        <v>73</v>
      </c>
      <c r="F87" s="33">
        <v>34947.242</v>
      </c>
      <c r="G87" s="23"/>
      <c r="H87" s="23"/>
      <c r="I87" s="23"/>
      <c r="J87" s="23"/>
      <c r="K87" s="23"/>
      <c r="L87" s="24"/>
      <c r="M87" s="22"/>
    </row>
    <row r="88" s="3" customFormat="1" ht="45" customHeight="1" outlineLevel="1" spans="1:13">
      <c r="A88" s="45">
        <v>6</v>
      </c>
      <c r="B88" s="22" t="s">
        <v>205</v>
      </c>
      <c r="C88" s="27" t="s">
        <v>206</v>
      </c>
      <c r="D88" s="22" t="s">
        <v>207</v>
      </c>
      <c r="E88" s="22" t="s">
        <v>44</v>
      </c>
      <c r="F88" s="33">
        <v>500</v>
      </c>
      <c r="G88" s="23"/>
      <c r="H88" s="23"/>
      <c r="I88" s="23"/>
      <c r="J88" s="23"/>
      <c r="K88" s="23"/>
      <c r="L88" s="24"/>
      <c r="M88" s="22" t="s">
        <v>208</v>
      </c>
    </row>
    <row r="89" s="3" customFormat="1" ht="38" customHeight="1" outlineLevel="1" spans="1:13">
      <c r="A89" s="45">
        <v>7</v>
      </c>
      <c r="B89" s="22" t="s">
        <v>209</v>
      </c>
      <c r="C89" s="27" t="s">
        <v>210</v>
      </c>
      <c r="D89" s="22" t="s">
        <v>204</v>
      </c>
      <c r="E89" s="22" t="s">
        <v>73</v>
      </c>
      <c r="F89" s="33">
        <v>34947.242</v>
      </c>
      <c r="G89" s="23"/>
      <c r="H89" s="23"/>
      <c r="I89" s="23"/>
      <c r="J89" s="23"/>
      <c r="K89" s="23"/>
      <c r="L89" s="24"/>
      <c r="M89" s="22"/>
    </row>
    <row r="90" s="3" customFormat="1" ht="72" customHeight="1" outlineLevel="1" spans="1:13">
      <c r="A90" s="45">
        <v>8</v>
      </c>
      <c r="B90" s="22" t="s">
        <v>211</v>
      </c>
      <c r="C90" s="27" t="s">
        <v>212</v>
      </c>
      <c r="D90" s="22" t="s">
        <v>204</v>
      </c>
      <c r="E90" s="22" t="s">
        <v>73</v>
      </c>
      <c r="F90" s="33">
        <f>34947.242-10642.045</f>
        <v>24305.197</v>
      </c>
      <c r="G90" s="23"/>
      <c r="H90" s="23"/>
      <c r="I90" s="23"/>
      <c r="J90" s="23"/>
      <c r="K90" s="23"/>
      <c r="L90" s="24"/>
      <c r="M90" s="25"/>
    </row>
    <row r="91" s="3" customFormat="1" ht="75" customHeight="1" outlineLevel="1" spans="1:13">
      <c r="A91" s="45">
        <v>9</v>
      </c>
      <c r="B91" s="22" t="s">
        <v>213</v>
      </c>
      <c r="C91" s="27" t="s">
        <v>214</v>
      </c>
      <c r="D91" s="22" t="s">
        <v>204</v>
      </c>
      <c r="E91" s="22" t="s">
        <v>73</v>
      </c>
      <c r="F91" s="33">
        <v>34947.242</v>
      </c>
      <c r="G91" s="23"/>
      <c r="H91" s="23"/>
      <c r="I91" s="23"/>
      <c r="J91" s="23"/>
      <c r="K91" s="23"/>
      <c r="L91" s="24"/>
      <c r="M91" s="25"/>
    </row>
    <row r="92" s="3" customFormat="1" ht="110" customHeight="1" outlineLevel="1" spans="1:13">
      <c r="A92" s="45">
        <v>10</v>
      </c>
      <c r="B92" s="22" t="s">
        <v>215</v>
      </c>
      <c r="C92" s="25" t="s">
        <v>216</v>
      </c>
      <c r="D92" s="22" t="s">
        <v>217</v>
      </c>
      <c r="E92" s="22" t="s">
        <v>73</v>
      </c>
      <c r="F92" s="33">
        <v>34947.242</v>
      </c>
      <c r="G92" s="23"/>
      <c r="H92" s="23"/>
      <c r="I92" s="23"/>
      <c r="J92" s="23"/>
      <c r="K92" s="23"/>
      <c r="L92" s="24"/>
      <c r="M92" s="19"/>
    </row>
    <row r="93" s="3" customFormat="1" ht="52" customHeight="1" outlineLevel="1" spans="1:13">
      <c r="A93" s="45">
        <v>11</v>
      </c>
      <c r="B93" s="22" t="s">
        <v>218</v>
      </c>
      <c r="C93" s="25" t="s">
        <v>219</v>
      </c>
      <c r="D93" s="22" t="s">
        <v>220</v>
      </c>
      <c r="E93" s="22" t="s">
        <v>65</v>
      </c>
      <c r="F93" s="33">
        <v>24.154</v>
      </c>
      <c r="G93" s="23"/>
      <c r="H93" s="23"/>
      <c r="I93" s="23"/>
      <c r="J93" s="23"/>
      <c r="K93" s="23"/>
      <c r="L93" s="24"/>
      <c r="M93" s="19"/>
    </row>
    <row r="94" s="3" customFormat="1" ht="129" customHeight="1" outlineLevel="1" spans="1:13">
      <c r="A94" s="45">
        <v>12</v>
      </c>
      <c r="B94" s="22" t="s">
        <v>221</v>
      </c>
      <c r="C94" s="25" t="s">
        <v>222</v>
      </c>
      <c r="D94" s="22" t="s">
        <v>223</v>
      </c>
      <c r="E94" s="22" t="s">
        <v>73</v>
      </c>
      <c r="F94" s="33">
        <v>34947.242</v>
      </c>
      <c r="G94" s="23"/>
      <c r="H94" s="23"/>
      <c r="I94" s="23"/>
      <c r="J94" s="23"/>
      <c r="K94" s="23"/>
      <c r="L94" s="24"/>
      <c r="M94" s="19"/>
    </row>
    <row r="95" s="3" customFormat="1" ht="57" customHeight="1" outlineLevel="1" spans="1:13">
      <c r="A95" s="45">
        <v>13</v>
      </c>
      <c r="B95" s="22" t="s">
        <v>224</v>
      </c>
      <c r="C95" s="27" t="s">
        <v>225</v>
      </c>
      <c r="D95" s="22" t="s">
        <v>204</v>
      </c>
      <c r="E95" s="22" t="s">
        <v>73</v>
      </c>
      <c r="F95" s="33">
        <v>0</v>
      </c>
      <c r="G95" s="23"/>
      <c r="H95" s="23"/>
      <c r="I95" s="23"/>
      <c r="J95" s="23"/>
      <c r="K95" s="23"/>
      <c r="L95" s="24"/>
      <c r="M95" s="19"/>
    </row>
    <row r="96" s="3" customFormat="1" ht="153" customHeight="1" outlineLevel="1" spans="1:13">
      <c r="A96" s="45">
        <v>14</v>
      </c>
      <c r="B96" s="22" t="s">
        <v>226</v>
      </c>
      <c r="C96" s="27" t="s">
        <v>227</v>
      </c>
      <c r="D96" s="22" t="s">
        <v>204</v>
      </c>
      <c r="E96" s="22" t="s">
        <v>73</v>
      </c>
      <c r="F96" s="33">
        <v>0</v>
      </c>
      <c r="G96" s="23"/>
      <c r="H96" s="23"/>
      <c r="I96" s="23"/>
      <c r="J96" s="23"/>
      <c r="K96" s="23"/>
      <c r="L96" s="24"/>
      <c r="M96" s="19"/>
    </row>
    <row r="97" s="3" customFormat="1" ht="33" customHeight="1" outlineLevel="1" spans="1:13">
      <c r="A97" s="45">
        <v>15</v>
      </c>
      <c r="B97" s="22" t="s">
        <v>228</v>
      </c>
      <c r="C97" s="25" t="s">
        <v>229</v>
      </c>
      <c r="D97" s="32" t="s">
        <v>230</v>
      </c>
      <c r="E97" s="22" t="s">
        <v>73</v>
      </c>
      <c r="F97" s="33">
        <v>0</v>
      </c>
      <c r="G97" s="23"/>
      <c r="H97" s="23"/>
      <c r="I97" s="23"/>
      <c r="J97" s="23"/>
      <c r="K97" s="23"/>
      <c r="L97" s="24"/>
      <c r="M97" s="31"/>
    </row>
    <row r="98" s="3" customFormat="1" ht="33" customHeight="1" outlineLevel="1" spans="1:13">
      <c r="A98" s="45">
        <v>16</v>
      </c>
      <c r="B98" s="22"/>
      <c r="C98" s="25" t="s">
        <v>231</v>
      </c>
      <c r="D98" s="50"/>
      <c r="E98" s="22" t="s">
        <v>73</v>
      </c>
      <c r="F98" s="33">
        <v>0</v>
      </c>
      <c r="G98" s="23"/>
      <c r="H98" s="23"/>
      <c r="I98" s="23"/>
      <c r="J98" s="23"/>
      <c r="K98" s="23"/>
      <c r="L98" s="24"/>
      <c r="M98" s="31"/>
    </row>
    <row r="99" s="3" customFormat="1" ht="33" customHeight="1" outlineLevel="1" spans="1:13">
      <c r="A99" s="45">
        <v>17</v>
      </c>
      <c r="B99" s="22"/>
      <c r="C99" s="25" t="s">
        <v>232</v>
      </c>
      <c r="D99" s="50"/>
      <c r="E99" s="22" t="s">
        <v>73</v>
      </c>
      <c r="F99" s="33">
        <v>0</v>
      </c>
      <c r="G99" s="23"/>
      <c r="H99" s="23"/>
      <c r="I99" s="23"/>
      <c r="J99" s="23"/>
      <c r="K99" s="23"/>
      <c r="L99" s="24"/>
      <c r="M99" s="31"/>
    </row>
    <row r="100" s="3" customFormat="1" ht="33" customHeight="1" outlineLevel="1" spans="1:13">
      <c r="A100" s="45">
        <v>18</v>
      </c>
      <c r="B100" s="22"/>
      <c r="C100" s="25" t="s">
        <v>233</v>
      </c>
      <c r="D100" s="47"/>
      <c r="E100" s="22" t="s">
        <v>73</v>
      </c>
      <c r="F100" s="33">
        <v>0</v>
      </c>
      <c r="G100" s="23"/>
      <c r="H100" s="23"/>
      <c r="I100" s="23"/>
      <c r="J100" s="23"/>
      <c r="K100" s="23"/>
      <c r="L100" s="24"/>
      <c r="M100" s="31"/>
    </row>
    <row r="101" s="3" customFormat="1" ht="32" customHeight="1" outlineLevel="1" spans="1:13">
      <c r="A101" s="45">
        <v>19</v>
      </c>
      <c r="B101" s="22"/>
      <c r="C101" s="25"/>
      <c r="D101" s="22"/>
      <c r="E101" s="22"/>
      <c r="F101" s="33"/>
      <c r="G101" s="23"/>
      <c r="H101" s="23"/>
      <c r="I101" s="23"/>
      <c r="J101" s="23"/>
      <c r="K101" s="23"/>
      <c r="L101" s="24"/>
      <c r="M101" s="19"/>
    </row>
    <row r="102" s="3" customFormat="1" ht="42" customHeight="1" spans="1:13">
      <c r="A102" s="19" t="s">
        <v>234</v>
      </c>
      <c r="B102" s="20" t="s">
        <v>235</v>
      </c>
      <c r="C102" s="21"/>
      <c r="D102" s="22"/>
      <c r="E102" s="22"/>
      <c r="F102" s="23"/>
      <c r="G102" s="23"/>
      <c r="H102" s="23"/>
      <c r="I102" s="23"/>
      <c r="J102" s="23"/>
      <c r="K102" s="23"/>
      <c r="L102" s="24"/>
      <c r="M102" s="22"/>
    </row>
    <row r="103" s="3" customFormat="1" ht="65" customHeight="1" outlineLevel="1" spans="1:13">
      <c r="A103" s="22">
        <v>1</v>
      </c>
      <c r="B103" s="22" t="s">
        <v>236</v>
      </c>
      <c r="C103" s="27" t="s">
        <v>237</v>
      </c>
      <c r="D103" s="22" t="s">
        <v>238</v>
      </c>
      <c r="E103" s="22" t="s">
        <v>73</v>
      </c>
      <c r="F103" s="33">
        <v>991.251</v>
      </c>
      <c r="G103" s="23"/>
      <c r="H103" s="23"/>
      <c r="I103" s="23"/>
      <c r="J103" s="23"/>
      <c r="K103" s="23"/>
      <c r="L103" s="23"/>
      <c r="M103" s="31"/>
    </row>
    <row r="104" s="3" customFormat="1" ht="58" customHeight="1" outlineLevel="1" spans="1:13">
      <c r="A104" s="22">
        <v>2</v>
      </c>
      <c r="B104" s="22" t="s">
        <v>239</v>
      </c>
      <c r="C104" s="27" t="s">
        <v>240</v>
      </c>
      <c r="D104" s="22" t="s">
        <v>241</v>
      </c>
      <c r="E104" s="22" t="s">
        <v>73</v>
      </c>
      <c r="F104" s="33">
        <v>991.251</v>
      </c>
      <c r="G104" s="23"/>
      <c r="H104" s="23"/>
      <c r="I104" s="23"/>
      <c r="J104" s="23"/>
      <c r="K104" s="23"/>
      <c r="L104" s="23"/>
      <c r="M104" s="31"/>
    </row>
    <row r="105" s="3" customFormat="1" ht="55" customHeight="1" outlineLevel="1" spans="1:13">
      <c r="A105" s="22">
        <v>3</v>
      </c>
      <c r="B105" s="22" t="s">
        <v>242</v>
      </c>
      <c r="C105" s="27" t="s">
        <v>243</v>
      </c>
      <c r="D105" s="27" t="s">
        <v>244</v>
      </c>
      <c r="E105" s="22" t="s">
        <v>44</v>
      </c>
      <c r="F105" s="33">
        <f>991.251*0.1</f>
        <v>99.1251</v>
      </c>
      <c r="G105" s="23"/>
      <c r="H105" s="23"/>
      <c r="I105" s="23"/>
      <c r="J105" s="23"/>
      <c r="K105" s="23"/>
      <c r="L105" s="23"/>
      <c r="M105" s="31"/>
    </row>
    <row r="106" s="3" customFormat="1" ht="30" customHeight="1" outlineLevel="1" spans="1:13">
      <c r="A106" s="22">
        <v>4</v>
      </c>
      <c r="B106" s="53"/>
      <c r="C106" s="59"/>
      <c r="D106" s="60"/>
      <c r="E106" s="53"/>
      <c r="F106" s="51"/>
      <c r="G106" s="51"/>
      <c r="H106" s="51"/>
      <c r="I106" s="51"/>
      <c r="J106" s="51"/>
      <c r="K106" s="51"/>
      <c r="L106" s="51"/>
      <c r="M106" s="53"/>
    </row>
    <row r="107" s="4" customFormat="1" ht="44" customHeight="1" spans="1:13">
      <c r="A107" s="19" t="s">
        <v>245</v>
      </c>
      <c r="B107" s="61" t="s">
        <v>246</v>
      </c>
      <c r="C107" s="62"/>
      <c r="D107" s="63"/>
      <c r="E107" s="64" t="s">
        <v>4</v>
      </c>
      <c r="F107" s="65"/>
      <c r="G107" s="66"/>
      <c r="H107" s="66"/>
      <c r="I107" s="66"/>
      <c r="J107" s="66"/>
      <c r="K107" s="67"/>
      <c r="L107" s="68"/>
      <c r="M107" s="69"/>
    </row>
    <row r="108" s="4" customFormat="1" ht="44" customHeight="1" spans="1:13">
      <c r="A108" s="19" t="s">
        <v>247</v>
      </c>
      <c r="B108" s="62" t="s">
        <v>248</v>
      </c>
      <c r="C108" s="62"/>
      <c r="D108" s="63"/>
      <c r="E108" s="64" t="s">
        <v>4</v>
      </c>
      <c r="F108" s="65"/>
      <c r="G108" s="66"/>
      <c r="H108" s="66"/>
      <c r="I108" s="66"/>
      <c r="J108" s="66"/>
      <c r="K108" s="67"/>
      <c r="L108" s="68"/>
      <c r="M108" s="69"/>
    </row>
    <row r="109" s="4" customFormat="1" ht="44" customHeight="1" spans="1:13">
      <c r="A109" s="19" t="s">
        <v>249</v>
      </c>
      <c r="B109" s="62" t="s">
        <v>250</v>
      </c>
      <c r="C109" s="62"/>
      <c r="D109" s="63"/>
      <c r="E109" s="64" t="s">
        <v>4</v>
      </c>
      <c r="F109" s="65"/>
      <c r="G109" s="66"/>
      <c r="H109" s="66"/>
      <c r="I109" s="66"/>
      <c r="J109" s="66"/>
      <c r="K109" s="67"/>
      <c r="L109" s="68"/>
      <c r="M109" s="69"/>
    </row>
    <row r="110" s="1" customFormat="1" ht="123" customHeight="1" spans="1:13">
      <c r="A110" s="70" t="s">
        <v>251</v>
      </c>
      <c r="B110" s="71"/>
      <c r="C110" s="71"/>
      <c r="D110" s="71"/>
      <c r="E110" s="71"/>
      <c r="F110" s="72"/>
      <c r="G110" s="72"/>
      <c r="H110" s="72"/>
      <c r="I110" s="72"/>
      <c r="J110" s="72"/>
      <c r="K110" s="71"/>
      <c r="L110" s="71"/>
      <c r="M110" s="71"/>
    </row>
  </sheetData>
  <autoFilter xmlns:etc="http://www.wps.cn/officeDocument/2017/etCustomData" ref="A3:M110" etc:filterBottomFollowUsedRange="0">
    <extLst/>
  </autoFilter>
  <mergeCells count="23">
    <mergeCell ref="A1:M1"/>
    <mergeCell ref="A2:J2"/>
    <mergeCell ref="K2:M2"/>
    <mergeCell ref="B4:C4"/>
    <mergeCell ref="B26:C26"/>
    <mergeCell ref="B57:C57"/>
    <mergeCell ref="B82:C82"/>
    <mergeCell ref="B102:C102"/>
    <mergeCell ref="B107:D107"/>
    <mergeCell ref="B108:D108"/>
    <mergeCell ref="B109:D109"/>
    <mergeCell ref="A110:M110"/>
    <mergeCell ref="B97:B100"/>
    <mergeCell ref="C52:C54"/>
    <mergeCell ref="C67:C70"/>
    <mergeCell ref="C71:C77"/>
    <mergeCell ref="D97:D100"/>
    <mergeCell ref="M19:M25"/>
    <mergeCell ref="M27:M46"/>
    <mergeCell ref="M47:M51"/>
    <mergeCell ref="M58:M66"/>
    <mergeCell ref="M67:M70"/>
    <mergeCell ref="M72:M76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5" max="12" man="1"/>
    <brk id="110" max="16383" man="1"/>
    <brk id="110" max="16383" man="1"/>
    <brk id="110" max="16383" man="1"/>
    <brk id="110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A地块市政工程招标清单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2025-11-05T03:17:29Z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2052-12.1.0.23542</vt:lpwstr>
  </property>
  <property fmtid="{D5CDD505-2E9C-101B-9397-08002B2CF9AE}" pid="4" name="KSOReadingLayout">
    <vt:bool>true</vt:bool>
  </property>
</Properties>
</file>