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7945" windowHeight="12375" tabRatio="742" activeTab="2"/>
  </bookViews>
  <sheets>
    <sheet name="汇总表" sheetId="6" r:id="rId1"/>
    <sheet name="招标清单2024.6.26（A组团包工包料）" sheetId="1" r:id="rId2"/>
    <sheet name="招标清单2024.6.26（B组团包工包料）" sheetId="4" r:id="rId3"/>
  </sheets>
  <definedNames>
    <definedName name="_xlnm._FilterDatabase" localSheetId="2" hidden="1">'招标清单2024.6.26（B组团包工包料）'!$A$3:$Q$13</definedName>
    <definedName name="_xlnm.Print_Titles" localSheetId="1">'招标清单2024.6.26（A组团包工包料）'!$1:$3</definedName>
    <definedName name="_xlnm.Print_Titles" localSheetId="2">'招标清单2024.6.26（B组团包工包料）'!$1:$3</definedName>
    <definedName name="_xlnm.Print_Area" localSheetId="2">'招标清单2024.6.26（B组团包工包料）'!$A$1:$L$17</definedName>
    <definedName name="_xlnm.Print_Area" localSheetId="1">'招标清单2024.6.26（A组团包工包料）'!$A$1:$L$49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>
  <authors>
    <author>成本中心</author>
  </authors>
  <commentList>
    <comment ref="E9" authorId="0">
      <text>
        <r>
          <rPr>
            <b/>
            <sz val="9"/>
            <rFont val="宋体"/>
            <charset val="134"/>
          </rPr>
          <t>成本中心:</t>
        </r>
        <r>
          <rPr>
            <sz val="9"/>
            <rFont val="宋体"/>
            <charset val="134"/>
          </rPr>
          <t xml:space="preserve">
送桩工程量暂按1m</t>
        </r>
      </text>
    </comment>
  </commentList>
</comments>
</file>

<file path=xl/sharedStrings.xml><?xml version="1.0" encoding="utf-8"?>
<sst xmlns="http://schemas.openxmlformats.org/spreadsheetml/2006/main" count="200" uniqueCount="74">
  <si>
    <t>汇总表（20240626版）</t>
  </si>
  <si>
    <t>工程名称：南京现代表面处理科技产业中心项目一期A地块-桩基工程（包工包料）</t>
  </si>
  <si>
    <t>序号</t>
  </si>
  <si>
    <t>项目名称</t>
  </si>
  <si>
    <t>单位</t>
  </si>
  <si>
    <t>不含税工程造价合计（元）</t>
  </si>
  <si>
    <t>税率</t>
  </si>
  <si>
    <t>含税工程造价合计（元）</t>
  </si>
  <si>
    <t>备注</t>
  </si>
  <si>
    <t>一</t>
  </si>
  <si>
    <t>包工包料</t>
  </si>
  <si>
    <t>A组团桩基工程（包工包料）</t>
  </si>
  <si>
    <t>元</t>
  </si>
  <si>
    <t>B组团桩基工程（包工包料）</t>
  </si>
  <si>
    <t>合计（1+2）</t>
  </si>
  <si>
    <t>报价单位（盖章）：</t>
  </si>
  <si>
    <t>报价日期：2024年  月   日</t>
  </si>
  <si>
    <t>报价有效期至2024年9月30日</t>
  </si>
  <si>
    <t>南京现代表面处理科技产业中心项目一期A地块-桩基工程量清单20240626版（A组团）</t>
  </si>
  <si>
    <t>项目特征描述</t>
  </si>
  <si>
    <t>计量单位</t>
  </si>
  <si>
    <t>工程量A</t>
  </si>
  <si>
    <t>人工费B
（元）</t>
  </si>
  <si>
    <t>主材费C
（元）</t>
  </si>
  <si>
    <t>除主材、人工费、税金以外的其他费用D
（元）</t>
  </si>
  <si>
    <t>不含税
综合单价E=B+C+D
（元）</t>
  </si>
  <si>
    <t>不含税
综合合价F=A*E
（元）</t>
  </si>
  <si>
    <t>品牌</t>
  </si>
  <si>
    <t>1#楼桩基工程</t>
  </si>
  <si>
    <t>预制钢筋混凝土管桩（φ500mm）</t>
  </si>
  <si>
    <t>1、名称：预应力管桩-φ500mm（(PHC-500AB(100)-C80)GB13476-2023）
2、沉桩方法：静压沉桩</t>
  </si>
  <si>
    <t>m</t>
  </si>
  <si>
    <t>预制钢筋混凝土管桩（φ400mm）</t>
  </si>
  <si>
    <t>1、名称：预应力管桩-φ400mm（(PHC-400AB(95)-C80)GB13476-2023）
2、沉桩方法：静压沉桩</t>
  </si>
  <si>
    <t>桩底灌注混凝土（φ500mm）</t>
  </si>
  <si>
    <t>1、混凝土强度等级：C35微膨胀混凝土
2、灌注高度：2.0m</t>
  </si>
  <si>
    <t>个</t>
  </si>
  <si>
    <t>桩底灌注混凝土（φ400mm）</t>
  </si>
  <si>
    <t>管桩送桩</t>
  </si>
  <si>
    <t>送桩</t>
  </si>
  <si>
    <t>1#楼桩基工程小计（1+2+3+4+5）</t>
  </si>
  <si>
    <t>二</t>
  </si>
  <si>
    <t>2#楼桩基工程</t>
  </si>
  <si>
    <t>2#楼桩基工程小计（6+7+8）</t>
  </si>
  <si>
    <t>三</t>
  </si>
  <si>
    <t>3#楼桩基工程</t>
  </si>
  <si>
    <t>3#楼桩基工程小计（9+10+11+12+13）</t>
  </si>
  <si>
    <t>四</t>
  </si>
  <si>
    <t>4#楼桩基工程</t>
  </si>
  <si>
    <t>4#楼桩基工程小计（14+15+16+17+18）</t>
  </si>
  <si>
    <t>五</t>
  </si>
  <si>
    <t>5#楼桩基工程</t>
  </si>
  <si>
    <t>5#楼桩基工程小计（19+20+21+22+23）</t>
  </si>
  <si>
    <t>六</t>
  </si>
  <si>
    <t>8#楼桩基工程</t>
  </si>
  <si>
    <t>8#楼桩基工程小计（24+25+26）</t>
  </si>
  <si>
    <t>七</t>
  </si>
  <si>
    <t>不含税工程合计（1+2+3+.....+26）</t>
  </si>
  <si>
    <t>八</t>
  </si>
  <si>
    <r>
      <rPr>
        <b/>
        <sz val="12"/>
        <rFont val="宋体"/>
        <charset val="134"/>
      </rPr>
      <t>税金（含税</t>
    </r>
    <r>
      <rPr>
        <b/>
        <u/>
        <sz val="12"/>
        <rFont val="宋体"/>
        <charset val="134"/>
      </rPr>
      <t xml:space="preserve">   %</t>
    </r>
    <r>
      <rPr>
        <b/>
        <sz val="12"/>
        <rFont val="宋体"/>
        <charset val="134"/>
      </rPr>
      <t>）</t>
    </r>
  </si>
  <si>
    <t>九</t>
  </si>
  <si>
    <t>含税工程合计（七+八）</t>
  </si>
  <si>
    <t>其中人工费合计</t>
  </si>
  <si>
    <r>
      <rPr>
        <sz val="12"/>
        <rFont val="??"/>
        <charset val="134"/>
        <scheme val="minor"/>
      </rPr>
      <t>备注：1、本工程工程量暂定，价格为含税价，开具票面</t>
    </r>
    <r>
      <rPr>
        <u/>
        <sz val="12"/>
        <rFont val="??"/>
        <charset val="134"/>
        <scheme val="minor"/>
      </rPr>
      <t xml:space="preserve">       %</t>
    </r>
    <r>
      <rPr>
        <sz val="12"/>
        <rFont val="??"/>
        <charset val="134"/>
        <scheme val="minor"/>
      </rPr>
      <t xml:space="preserve">增值税专用发票（税率按国家政策执行，造价随之调整）。
            </t>
    </r>
    <r>
      <rPr>
        <b/>
        <sz val="12"/>
        <rFont val="??"/>
        <charset val="134"/>
        <scheme val="minor"/>
      </rPr>
      <t>2、本工程由乙方包工、包料、包机械完成。</t>
    </r>
    <r>
      <rPr>
        <sz val="12"/>
        <rFont val="??"/>
        <charset val="134"/>
        <scheme val="minor"/>
      </rPr>
      <t xml:space="preserve">
            3、桩工程量按桩入土长度计算（桩尖长度不计）。
           </t>
    </r>
    <r>
      <rPr>
        <b/>
        <sz val="12"/>
        <rFont val="??"/>
        <charset val="134"/>
        <scheme val="minor"/>
      </rPr>
      <t xml:space="preserve"> 4、单价包含机械进退场费、桩尖、超深接桩、锯桩、凿桩等费用。
            5、单价包含焊接完成后焊缝及端头板涂不小于300μm厚的环氧沥青所需的费用。
 </t>
    </r>
    <r>
      <rPr>
        <sz val="12"/>
        <rFont val="??"/>
        <charset val="134"/>
        <scheme val="minor"/>
      </rPr>
      <t xml:space="preserve">           6、 其他费用D：包含辅材、机械费、措施费、管理费、利润等除主材、人工费及税金以外的其他所有费用。
            7、本工程项目特征描述包括但不限于以上内容，具体做法按照图纸要求执行。
            8、其余包含施工内容详见合同条款。</t>
    </r>
  </si>
  <si>
    <t>南京现代表面处理科技产业中心项目一期A地块-桩基工程量清单20240626版（B组团）</t>
  </si>
  <si>
    <t>A组团面积</t>
  </si>
  <si>
    <t>单方</t>
  </si>
  <si>
    <t>B组团面积</t>
  </si>
  <si>
    <t>B组团工程量</t>
  </si>
  <si>
    <t>1、名称：预应力管桩-φ500mm(PHC-500AB(100)-C80)
2、沉桩方法：静压沉桩</t>
  </si>
  <si>
    <t>1、名称：预应力管桩-φ400mm(PHC-400AB(95)-C80)
2、沉桩方法：静压沉桩</t>
  </si>
  <si>
    <t>不含税工程合计（1+2+3+.....+5）</t>
  </si>
  <si>
    <t>含税工程合计（6+7）</t>
  </si>
  <si>
    <r>
      <rPr>
        <sz val="12"/>
        <rFont val="??"/>
        <charset val="134"/>
        <scheme val="minor"/>
      </rPr>
      <t>备注：1、本工程工程量暂定，价格为含税价，开具票面</t>
    </r>
    <r>
      <rPr>
        <u/>
        <sz val="12"/>
        <rFont val="??"/>
        <charset val="134"/>
        <scheme val="minor"/>
      </rPr>
      <t xml:space="preserve">       %</t>
    </r>
    <r>
      <rPr>
        <sz val="12"/>
        <rFont val="??"/>
        <charset val="134"/>
        <scheme val="minor"/>
      </rPr>
      <t xml:space="preserve">增值税专用发票（税率按国家政策执行，造价随之调整）。
            </t>
    </r>
    <r>
      <rPr>
        <b/>
        <sz val="12"/>
        <rFont val="??"/>
        <charset val="134"/>
        <scheme val="minor"/>
      </rPr>
      <t>2、本工程由乙方包工、包料、包机械完成。</t>
    </r>
    <r>
      <rPr>
        <sz val="12"/>
        <rFont val="??"/>
        <charset val="134"/>
        <scheme val="minor"/>
      </rPr>
      <t xml:space="preserve">
            3、桩工程量按桩入土长度计算（桩尖长度不计）。
           </t>
    </r>
    <r>
      <rPr>
        <b/>
        <sz val="12"/>
        <rFont val="??"/>
        <charset val="134"/>
        <scheme val="minor"/>
      </rPr>
      <t xml:space="preserve"> 4、单价包含机械进退场费、桩尖、超深接桩、锯桩、凿桩等费用。
            5、单价包含焊接完成后焊缝及端头板涂不小于300μm厚的环氧沥青所需的费用。
 </t>
    </r>
    <r>
      <rPr>
        <sz val="12"/>
        <rFont val="??"/>
        <charset val="134"/>
        <scheme val="minor"/>
      </rPr>
      <t xml:space="preserve">           6、 其他费用D：包含辅材、机械费、措施费、管理费、利润等除主材、人工费及税金以外的其他所有费用。
            7、本工程项目特征描述包括但不限于以上内容，具体做法参考1-5#及8#厂房图纸要求执行。
            8、其余包含施工内容详见合同条款。
            9、本次招标范围包含6#7#厂房、9#~12#厂房、暂存仓库1、初期雨水收集池、门卫室一、门卫室二、门卫室三及地下废水管廊等，除A组团以外的本地块其他所有单体及附属工程桩基础工程。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</si>
</sst>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9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_ "/>
    <numFmt numFmtId="178" formatCode="0.000_ "/>
    <numFmt numFmtId="179" formatCode="0.0000_ "/>
    <numFmt numFmtId="180" formatCode="#,##0.00_ "/>
  </numFmts>
  <fonts count="42">
    <font>
      <sz val="9"/>
      <color theme="1"/>
      <name val="??"/>
      <charset val="134"/>
      <scheme val="minor"/>
    </font>
    <font>
      <b/>
      <sz val="9"/>
      <color theme="1"/>
      <name val="??"/>
      <charset val="134"/>
      <scheme val="minor"/>
    </font>
    <font>
      <sz val="9"/>
      <color theme="0" tint="-0.25"/>
      <name val="??"/>
      <charset val="134"/>
      <scheme val="minor"/>
    </font>
    <font>
      <b/>
      <sz val="20"/>
      <name val="宋体"/>
      <charset val="134"/>
    </font>
    <font>
      <b/>
      <sz val="11"/>
      <name val="宋体"/>
      <charset val="134"/>
    </font>
    <font>
      <sz val="12"/>
      <name val="宋体"/>
      <charset val="134"/>
    </font>
    <font>
      <sz val="12"/>
      <color theme="1"/>
      <name val="宋体"/>
      <charset val="134"/>
    </font>
    <font>
      <b/>
      <sz val="12"/>
      <name val="宋体"/>
      <charset val="134"/>
    </font>
    <font>
      <b/>
      <sz val="12"/>
      <color theme="1"/>
      <name val="宋体"/>
      <charset val="134"/>
    </font>
    <font>
      <sz val="12"/>
      <name val="??"/>
      <charset val="134"/>
      <scheme val="minor"/>
    </font>
    <font>
      <sz val="11"/>
      <name val="宋体"/>
      <charset val="134"/>
    </font>
    <font>
      <sz val="12"/>
      <color theme="0" tint="-0.25"/>
      <name val="宋体"/>
      <charset val="134"/>
    </font>
    <font>
      <b/>
      <sz val="9"/>
      <color theme="0" tint="-0.25"/>
      <name val="??"/>
      <charset val="134"/>
      <scheme val="minor"/>
    </font>
    <font>
      <sz val="12"/>
      <color theme="1"/>
      <name val="??"/>
      <charset val="134"/>
      <scheme val="minor"/>
    </font>
    <font>
      <sz val="11"/>
      <color theme="1"/>
      <name val="??"/>
      <charset val="134"/>
      <scheme val="minor"/>
    </font>
    <font>
      <sz val="10"/>
      <color theme="1"/>
      <name val="??"/>
      <charset val="134"/>
      <scheme val="minor"/>
    </font>
    <font>
      <b/>
      <sz val="10"/>
      <color theme="1"/>
      <name val="??"/>
      <charset val="134"/>
      <scheme val="minor"/>
    </font>
    <font>
      <b/>
      <sz val="18"/>
      <color theme="1"/>
      <name val="宋体"/>
      <charset val="134"/>
    </font>
    <font>
      <u/>
      <sz val="11"/>
      <color rgb="FF0000FF"/>
      <name val="??"/>
      <charset val="0"/>
      <scheme val="minor"/>
    </font>
    <font>
      <u/>
      <sz val="11"/>
      <color rgb="FF800080"/>
      <name val="??"/>
      <charset val="0"/>
      <scheme val="minor"/>
    </font>
    <font>
      <sz val="11"/>
      <color rgb="FFFF0000"/>
      <name val="??"/>
      <charset val="0"/>
      <scheme val="minor"/>
    </font>
    <font>
      <b/>
      <sz val="18"/>
      <color theme="3"/>
      <name val="??"/>
      <charset val="134"/>
      <scheme val="minor"/>
    </font>
    <font>
      <i/>
      <sz val="11"/>
      <color rgb="FF7F7F7F"/>
      <name val="??"/>
      <charset val="0"/>
      <scheme val="minor"/>
    </font>
    <font>
      <b/>
      <sz val="15"/>
      <color theme="3"/>
      <name val="??"/>
      <charset val="134"/>
      <scheme val="minor"/>
    </font>
    <font>
      <b/>
      <sz val="13"/>
      <color theme="3"/>
      <name val="??"/>
      <charset val="134"/>
      <scheme val="minor"/>
    </font>
    <font>
      <b/>
      <sz val="11"/>
      <color theme="3"/>
      <name val="??"/>
      <charset val="134"/>
      <scheme val="minor"/>
    </font>
    <font>
      <sz val="11"/>
      <color rgb="FF3F3F76"/>
      <name val="??"/>
      <charset val="0"/>
      <scheme val="minor"/>
    </font>
    <font>
      <b/>
      <sz val="11"/>
      <color rgb="FF3F3F3F"/>
      <name val="??"/>
      <charset val="0"/>
      <scheme val="minor"/>
    </font>
    <font>
      <b/>
      <sz val="11"/>
      <color rgb="FFFA7D00"/>
      <name val="??"/>
      <charset val="0"/>
      <scheme val="minor"/>
    </font>
    <font>
      <b/>
      <sz val="11"/>
      <color rgb="FFFFFFFF"/>
      <name val="??"/>
      <charset val="0"/>
      <scheme val="minor"/>
    </font>
    <font>
      <sz val="11"/>
      <color rgb="FFFA7D00"/>
      <name val="??"/>
      <charset val="0"/>
      <scheme val="minor"/>
    </font>
    <font>
      <b/>
      <sz val="11"/>
      <color theme="1"/>
      <name val="??"/>
      <charset val="0"/>
      <scheme val="minor"/>
    </font>
    <font>
      <sz val="11"/>
      <color rgb="FF006100"/>
      <name val="??"/>
      <charset val="0"/>
      <scheme val="minor"/>
    </font>
    <font>
      <sz val="11"/>
      <color rgb="FF9C0006"/>
      <name val="??"/>
      <charset val="0"/>
      <scheme val="minor"/>
    </font>
    <font>
      <sz val="11"/>
      <color rgb="FF9C6500"/>
      <name val="??"/>
      <charset val="0"/>
      <scheme val="minor"/>
    </font>
    <font>
      <sz val="11"/>
      <color theme="0"/>
      <name val="??"/>
      <charset val="0"/>
      <scheme val="minor"/>
    </font>
    <font>
      <sz val="11"/>
      <color theme="1"/>
      <name val="??"/>
      <charset val="0"/>
      <scheme val="minor"/>
    </font>
    <font>
      <b/>
      <u/>
      <sz val="12"/>
      <name val="宋体"/>
      <charset val="134"/>
    </font>
    <font>
      <u/>
      <sz val="12"/>
      <name val="??"/>
      <charset val="134"/>
      <scheme val="minor"/>
    </font>
    <font>
      <b/>
      <sz val="12"/>
      <name val="??"/>
      <charset val="134"/>
      <scheme val="minor"/>
    </font>
    <font>
      <b/>
      <sz val="9"/>
      <name val="宋体"/>
      <charset val="134"/>
    </font>
    <font>
      <sz val="9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1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14" fillId="0" borderId="0" applyFont="0" applyFill="0" applyBorder="0" applyAlignment="0" applyProtection="0">
      <alignment vertical="center"/>
    </xf>
    <xf numFmtId="44" fontId="14" fillId="0" borderId="0" applyFon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2" fontId="14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4" fillId="3" borderId="4" applyNumberFormat="0" applyFont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5" applyNumberFormat="0" applyFill="0" applyAlignment="0" applyProtection="0">
      <alignment vertical="center"/>
    </xf>
    <xf numFmtId="0" fontId="24" fillId="0" borderId="5" applyNumberFormat="0" applyFill="0" applyAlignment="0" applyProtection="0">
      <alignment vertical="center"/>
    </xf>
    <xf numFmtId="0" fontId="25" fillId="0" borderId="6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4" borderId="7" applyNumberFormat="0" applyAlignment="0" applyProtection="0">
      <alignment vertical="center"/>
    </xf>
    <xf numFmtId="0" fontId="27" fillId="5" borderId="8" applyNumberFormat="0" applyAlignment="0" applyProtection="0">
      <alignment vertical="center"/>
    </xf>
    <xf numFmtId="0" fontId="28" fillId="5" borderId="7" applyNumberFormat="0" applyAlignment="0" applyProtection="0">
      <alignment vertical="center"/>
    </xf>
    <xf numFmtId="0" fontId="29" fillId="6" borderId="9" applyNumberFormat="0" applyAlignment="0" applyProtection="0">
      <alignment vertical="center"/>
    </xf>
    <xf numFmtId="0" fontId="30" fillId="0" borderId="10" applyNumberFormat="0" applyFill="0" applyAlignment="0" applyProtection="0">
      <alignment vertical="center"/>
    </xf>
    <xf numFmtId="0" fontId="31" fillId="0" borderId="11" applyNumberFormat="0" applyFill="0" applyAlignment="0" applyProtection="0">
      <alignment vertical="center"/>
    </xf>
    <xf numFmtId="0" fontId="32" fillId="7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34" fillId="9" borderId="0" applyNumberFormat="0" applyBorder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36" fillId="11" borderId="0" applyNumberFormat="0" applyBorder="0" applyAlignment="0" applyProtection="0">
      <alignment vertical="center"/>
    </xf>
    <xf numFmtId="0" fontId="36" fillId="12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35" fillId="14" borderId="0" applyNumberFormat="0" applyBorder="0" applyAlignment="0" applyProtection="0">
      <alignment vertical="center"/>
    </xf>
    <xf numFmtId="0" fontId="36" fillId="15" borderId="0" applyNumberFormat="0" applyBorder="0" applyAlignment="0" applyProtection="0">
      <alignment vertical="center"/>
    </xf>
    <xf numFmtId="0" fontId="36" fillId="16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5" fillId="18" borderId="0" applyNumberFormat="0" applyBorder="0" applyAlignment="0" applyProtection="0">
      <alignment vertical="center"/>
    </xf>
    <xf numFmtId="0" fontId="36" fillId="19" borderId="0" applyNumberFormat="0" applyBorder="0" applyAlignment="0" applyProtection="0">
      <alignment vertical="center"/>
    </xf>
    <xf numFmtId="0" fontId="36" fillId="20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6" fillId="23" borderId="0" applyNumberFormat="0" applyBorder="0" applyAlignment="0" applyProtection="0">
      <alignment vertical="center"/>
    </xf>
    <xf numFmtId="0" fontId="36" fillId="24" borderId="0" applyNumberFormat="0" applyBorder="0" applyAlignment="0" applyProtection="0">
      <alignment vertical="center"/>
    </xf>
    <xf numFmtId="0" fontId="35" fillId="25" borderId="0" applyNumberFormat="0" applyBorder="0" applyAlignment="0" applyProtection="0">
      <alignment vertical="center"/>
    </xf>
    <xf numFmtId="0" fontId="35" fillId="26" borderId="0" applyNumberFormat="0" applyBorder="0" applyAlignment="0" applyProtection="0">
      <alignment vertical="center"/>
    </xf>
    <xf numFmtId="0" fontId="36" fillId="27" borderId="0" applyNumberFormat="0" applyBorder="0" applyAlignment="0" applyProtection="0">
      <alignment vertical="center"/>
    </xf>
    <xf numFmtId="0" fontId="36" fillId="28" borderId="0" applyNumberFormat="0" applyBorder="0" applyAlignment="0" applyProtection="0">
      <alignment vertical="center"/>
    </xf>
    <xf numFmtId="0" fontId="35" fillId="29" borderId="0" applyNumberFormat="0" applyBorder="0" applyAlignment="0" applyProtection="0">
      <alignment vertical="center"/>
    </xf>
    <xf numFmtId="0" fontId="35" fillId="30" borderId="0" applyNumberFormat="0" applyBorder="0" applyAlignment="0" applyProtection="0">
      <alignment vertical="center"/>
    </xf>
    <xf numFmtId="0" fontId="36" fillId="31" borderId="0" applyNumberFormat="0" applyBorder="0" applyAlignment="0" applyProtection="0">
      <alignment vertical="center"/>
    </xf>
    <xf numFmtId="0" fontId="36" fillId="32" borderId="0" applyNumberFormat="0" applyBorder="0" applyAlignment="0" applyProtection="0">
      <alignment vertical="center"/>
    </xf>
    <xf numFmtId="0" fontId="35" fillId="33" borderId="0" applyNumberFormat="0" applyBorder="0" applyAlignment="0" applyProtection="0">
      <alignment vertical="center"/>
    </xf>
    <xf numFmtId="0" fontId="0" fillId="0" borderId="0"/>
  </cellStyleXfs>
  <cellXfs count="50">
    <xf numFmtId="0" fontId="0" fillId="0" borderId="0" xfId="49"/>
    <xf numFmtId="0" fontId="1" fillId="0" borderId="0" xfId="49" applyFont="1"/>
    <xf numFmtId="0" fontId="0" fillId="0" borderId="0" xfId="49" applyFont="1"/>
    <xf numFmtId="0" fontId="0" fillId="0" borderId="0" xfId="49" applyAlignment="1"/>
    <xf numFmtId="0" fontId="2" fillId="0" borderId="0" xfId="49" applyFont="1"/>
    <xf numFmtId="176" fontId="2" fillId="0" borderId="0" xfId="49" applyNumberFormat="1" applyFont="1"/>
    <xf numFmtId="0" fontId="3" fillId="2" borderId="0" xfId="49" applyFont="1" applyFill="1" applyAlignment="1">
      <alignment horizontal="center" vertical="center" wrapText="1"/>
    </xf>
    <xf numFmtId="0" fontId="4" fillId="2" borderId="0" xfId="49" applyFont="1" applyFill="1" applyAlignment="1">
      <alignment horizontal="left" vertical="center" wrapText="1"/>
    </xf>
    <xf numFmtId="0" fontId="5" fillId="2" borderId="1" xfId="49" applyFont="1" applyFill="1" applyBorder="1" applyAlignment="1">
      <alignment vertical="center" wrapText="1"/>
    </xf>
    <xf numFmtId="176" fontId="5" fillId="0" borderId="1" xfId="0" applyNumberFormat="1" applyFont="1" applyFill="1" applyBorder="1" applyAlignment="1">
      <alignment horizontal="center" vertical="center" wrapText="1"/>
    </xf>
    <xf numFmtId="0" fontId="5" fillId="2" borderId="1" xfId="49" applyFont="1" applyFill="1" applyBorder="1" applyAlignment="1">
      <alignment horizontal="center" vertical="center" wrapText="1"/>
    </xf>
    <xf numFmtId="0" fontId="5" fillId="2" borderId="1" xfId="49" applyFont="1" applyFill="1" applyBorder="1" applyAlignment="1">
      <alignment horizontal="left" vertical="center" wrapText="1"/>
    </xf>
    <xf numFmtId="0" fontId="6" fillId="0" borderId="1" xfId="49" applyFont="1" applyBorder="1"/>
    <xf numFmtId="177" fontId="5" fillId="2" borderId="1" xfId="49" applyNumberFormat="1" applyFont="1" applyFill="1" applyBorder="1" applyAlignment="1">
      <alignment vertical="center" wrapText="1"/>
    </xf>
    <xf numFmtId="0" fontId="7" fillId="2" borderId="1" xfId="49" applyFont="1" applyFill="1" applyBorder="1" applyAlignment="1">
      <alignment horizontal="center" vertical="center" wrapText="1"/>
    </xf>
    <xf numFmtId="0" fontId="7" fillId="2" borderId="2" xfId="49" applyFont="1" applyFill="1" applyBorder="1" applyAlignment="1">
      <alignment horizontal="center" vertical="center" wrapText="1"/>
    </xf>
    <xf numFmtId="0" fontId="7" fillId="2" borderId="3" xfId="49" applyFont="1" applyFill="1" applyBorder="1" applyAlignment="1">
      <alignment horizontal="center" vertical="center" wrapText="1"/>
    </xf>
    <xf numFmtId="0" fontId="7" fillId="2" borderId="1" xfId="49" applyFont="1" applyFill="1" applyBorder="1" applyAlignment="1">
      <alignment vertical="center" wrapText="1"/>
    </xf>
    <xf numFmtId="0" fontId="8" fillId="0" borderId="1" xfId="49" applyFont="1" applyBorder="1"/>
    <xf numFmtId="0" fontId="5" fillId="2" borderId="2" xfId="49" applyFont="1" applyFill="1" applyBorder="1" applyAlignment="1">
      <alignment horizontal="center" vertical="center" wrapText="1"/>
    </xf>
    <xf numFmtId="0" fontId="5" fillId="2" borderId="3" xfId="49" applyFont="1" applyFill="1" applyBorder="1" applyAlignment="1">
      <alignment horizontal="center" vertical="center" wrapText="1"/>
    </xf>
    <xf numFmtId="0" fontId="9" fillId="0" borderId="0" xfId="49" applyFont="1" applyAlignment="1">
      <alignment horizontal="left" vertical="center" wrapText="1"/>
    </xf>
    <xf numFmtId="0" fontId="10" fillId="0" borderId="0" xfId="0" applyFont="1" applyFill="1" applyBorder="1" applyAlignment="1">
      <alignment vertical="center"/>
    </xf>
    <xf numFmtId="0" fontId="10" fillId="0" borderId="0" xfId="0" applyFont="1" applyFill="1" applyBorder="1" applyAlignment="1">
      <alignment horizontal="center" vertical="center"/>
    </xf>
    <xf numFmtId="176" fontId="10" fillId="0" borderId="0" xfId="0" applyNumberFormat="1" applyFont="1" applyFill="1" applyBorder="1" applyAlignment="1">
      <alignment vertical="center"/>
    </xf>
    <xf numFmtId="178" fontId="5" fillId="0" borderId="1" xfId="0" applyNumberFormat="1" applyFont="1" applyFill="1" applyBorder="1" applyAlignment="1">
      <alignment horizontal="center" vertical="center" wrapText="1"/>
    </xf>
    <xf numFmtId="0" fontId="6" fillId="0" borderId="1" xfId="49" applyFont="1" applyBorder="1" applyAlignment="1">
      <alignment vertical="center" wrapText="1"/>
    </xf>
    <xf numFmtId="0" fontId="11" fillId="2" borderId="1" xfId="49" applyFont="1" applyFill="1" applyBorder="1" applyAlignment="1">
      <alignment horizontal="left" vertical="center" wrapText="1"/>
    </xf>
    <xf numFmtId="0" fontId="12" fillId="0" borderId="0" xfId="49" applyFont="1"/>
    <xf numFmtId="178" fontId="2" fillId="0" borderId="0" xfId="49" applyNumberFormat="1" applyFont="1"/>
    <xf numFmtId="179" fontId="2" fillId="0" borderId="0" xfId="49" applyNumberFormat="1" applyFont="1"/>
    <xf numFmtId="176" fontId="12" fillId="0" borderId="0" xfId="49" applyNumberFormat="1" applyFont="1"/>
    <xf numFmtId="0" fontId="1" fillId="0" borderId="0" xfId="49" applyFont="1" applyAlignment="1">
      <alignment vertical="center"/>
    </xf>
    <xf numFmtId="0" fontId="7" fillId="2" borderId="1" xfId="49" applyFont="1" applyFill="1" applyBorder="1" applyAlignment="1">
      <alignment horizontal="left" vertical="center" wrapText="1"/>
    </xf>
    <xf numFmtId="0" fontId="8" fillId="0" borderId="1" xfId="49" applyFont="1" applyBorder="1" applyAlignment="1">
      <alignment vertical="center"/>
    </xf>
    <xf numFmtId="0" fontId="13" fillId="0" borderId="0" xfId="49" applyFont="1" applyAlignment="1">
      <alignment horizontal="left" vertical="center" wrapText="1"/>
    </xf>
    <xf numFmtId="0" fontId="14" fillId="0" borderId="0" xfId="0" applyFont="1" applyFill="1" applyBorder="1" applyAlignment="1">
      <alignment vertical="center"/>
    </xf>
    <xf numFmtId="0" fontId="15" fillId="0" borderId="0" xfId="0" applyFont="1" applyFill="1" applyBorder="1" applyAlignment="1">
      <alignment vertical="center"/>
    </xf>
    <xf numFmtId="0" fontId="16" fillId="0" borderId="0" xfId="0" applyFont="1" applyFill="1" applyBorder="1" applyAlignment="1">
      <alignment vertical="center"/>
    </xf>
    <xf numFmtId="0" fontId="17" fillId="0" borderId="0" xfId="0" applyFont="1" applyFill="1" applyBorder="1" applyAlignment="1">
      <alignment horizontal="center" vertical="center"/>
    </xf>
    <xf numFmtId="0" fontId="6" fillId="0" borderId="0" xfId="0" applyNumberFormat="1" applyFont="1" applyFill="1" applyBorder="1" applyAlignment="1">
      <alignment horizontal="left" vertical="center"/>
    </xf>
    <xf numFmtId="0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/>
    </xf>
    <xf numFmtId="0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/>
    </xf>
    <xf numFmtId="0" fontId="6" fillId="0" borderId="1" xfId="0" applyNumberFormat="1" applyFont="1" applyFill="1" applyBorder="1" applyAlignment="1">
      <alignment horizontal="left" vertical="center" wrapText="1"/>
    </xf>
    <xf numFmtId="180" fontId="6" fillId="0" borderId="1" xfId="0" applyNumberFormat="1" applyFont="1" applyFill="1" applyBorder="1" applyAlignment="1">
      <alignment horizontal="center" vertical="center"/>
    </xf>
    <xf numFmtId="0" fontId="6" fillId="0" borderId="1" xfId="0" applyNumberFormat="1" applyFont="1" applyFill="1" applyBorder="1" applyAlignment="1">
      <alignment vertical="center"/>
    </xf>
    <xf numFmtId="0" fontId="6" fillId="0" borderId="1" xfId="0" applyNumberFormat="1" applyFont="1" applyFill="1" applyBorder="1" applyAlignment="1">
      <alignment vertical="center" wrapText="1"/>
    </xf>
    <xf numFmtId="178" fontId="10" fillId="0" borderId="0" xfId="0" applyNumberFormat="1" applyFont="1" applyFill="1" applyBorder="1" applyAlignment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Normal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?? ?????"/>
        <a:font script="Hang" typeface="?? ??"/>
        <a:font script="Hans" typeface="??"/>
        <a:font script="Hant" typeface="????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?? ?????"/>
        <a:font script="Hang" typeface="?? ??"/>
        <a:font script="Hans" typeface="??"/>
        <a:font script="Hant" typeface="????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7"/>
  <sheetViews>
    <sheetView workbookViewId="0">
      <selection activeCell="D17" sqref="D17"/>
    </sheetView>
  </sheetViews>
  <sheetFormatPr defaultColWidth="12" defaultRowHeight="14.25"/>
  <cols>
    <col min="1" max="1" width="7" style="36" customWidth="1"/>
    <col min="2" max="2" width="39.6666666666667" style="36" customWidth="1"/>
    <col min="3" max="3" width="7.33333333333333" style="36" customWidth="1"/>
    <col min="4" max="4" width="17.1333333333333" style="36" customWidth="1"/>
    <col min="5" max="5" width="9.54285714285714" style="36" customWidth="1"/>
    <col min="6" max="6" width="18.7142857142857" style="36" customWidth="1"/>
    <col min="7" max="7" width="11.5238095238095" style="36" customWidth="1"/>
    <col min="8" max="8" width="12" style="36"/>
    <col min="9" max="9" width="13.5047619047619" style="36"/>
    <col min="10" max="16384" width="12" style="36"/>
  </cols>
  <sheetData>
    <row r="1" s="36" customFormat="1" spans="1:7">
      <c r="A1" s="39" t="s">
        <v>0</v>
      </c>
      <c r="B1" s="39"/>
      <c r="C1" s="39"/>
      <c r="D1" s="39"/>
      <c r="E1" s="39"/>
      <c r="F1" s="39"/>
      <c r="G1" s="39"/>
    </row>
    <row r="2" s="36" customFormat="1" ht="26.1" customHeight="1" spans="1:7">
      <c r="A2" s="39"/>
      <c r="B2" s="39"/>
      <c r="C2" s="39"/>
      <c r="D2" s="39"/>
      <c r="E2" s="39"/>
      <c r="F2" s="39"/>
      <c r="G2" s="39"/>
    </row>
    <row r="3" s="37" customFormat="1" ht="27" customHeight="1" spans="1:7">
      <c r="A3" s="40" t="s">
        <v>1</v>
      </c>
      <c r="B3" s="40"/>
      <c r="C3" s="40"/>
      <c r="D3" s="40"/>
      <c r="E3" s="40"/>
      <c r="F3" s="40"/>
      <c r="G3" s="40"/>
    </row>
    <row r="4" s="37" customFormat="1" ht="18" customHeight="1" spans="1:7">
      <c r="A4" s="41" t="s">
        <v>2</v>
      </c>
      <c r="B4" s="42" t="s">
        <v>3</v>
      </c>
      <c r="C4" s="42" t="s">
        <v>4</v>
      </c>
      <c r="D4" s="41" t="s">
        <v>5</v>
      </c>
      <c r="E4" s="41" t="s">
        <v>6</v>
      </c>
      <c r="F4" s="41" t="s">
        <v>7</v>
      </c>
      <c r="G4" s="42" t="s">
        <v>8</v>
      </c>
    </row>
    <row r="5" s="37" customFormat="1" ht="24" customHeight="1" spans="1:7">
      <c r="A5" s="41"/>
      <c r="B5" s="42"/>
      <c r="C5" s="42"/>
      <c r="D5" s="41"/>
      <c r="E5" s="41"/>
      <c r="F5" s="41"/>
      <c r="G5" s="42"/>
    </row>
    <row r="6" s="38" customFormat="1" ht="40" customHeight="1" spans="1:7">
      <c r="A6" s="43" t="s">
        <v>9</v>
      </c>
      <c r="B6" s="44" t="s">
        <v>10</v>
      </c>
      <c r="C6" s="44"/>
      <c r="D6" s="43"/>
      <c r="E6" s="43"/>
      <c r="F6" s="43"/>
      <c r="G6" s="44"/>
    </row>
    <row r="7" s="37" customFormat="1" ht="40" customHeight="1" spans="1:7">
      <c r="A7" s="42">
        <v>1</v>
      </c>
      <c r="B7" s="45" t="s">
        <v>11</v>
      </c>
      <c r="C7" s="42" t="s">
        <v>12</v>
      </c>
      <c r="D7" s="42"/>
      <c r="E7" s="42"/>
      <c r="F7" s="46"/>
      <c r="G7" s="47"/>
    </row>
    <row r="8" s="37" customFormat="1" ht="40" customHeight="1" spans="1:7">
      <c r="A8" s="42">
        <v>2</v>
      </c>
      <c r="B8" s="45" t="s">
        <v>13</v>
      </c>
      <c r="C8" s="42" t="s">
        <v>12</v>
      </c>
      <c r="D8" s="42"/>
      <c r="E8" s="42"/>
      <c r="F8" s="46"/>
      <c r="G8" s="48"/>
    </row>
    <row r="9" s="38" customFormat="1" ht="40" customHeight="1" spans="1:7">
      <c r="A9" s="43"/>
      <c r="B9" s="44" t="s">
        <v>14</v>
      </c>
      <c r="C9" s="44" t="s">
        <v>12</v>
      </c>
      <c r="D9" s="43"/>
      <c r="E9" s="43"/>
      <c r="F9" s="43"/>
      <c r="G9" s="44"/>
    </row>
    <row r="10" s="36" customFormat="1" ht="21.95" customHeight="1" spans="2:11">
      <c r="B10" s="22" t="s">
        <v>15</v>
      </c>
      <c r="C10" s="22"/>
      <c r="D10" s="23"/>
      <c r="E10" s="24" t="s">
        <v>16</v>
      </c>
      <c r="F10" s="24"/>
      <c r="G10" s="24"/>
      <c r="H10" s="24"/>
      <c r="I10" s="49"/>
      <c r="J10" s="49"/>
      <c r="K10" s="22"/>
    </row>
    <row r="11" s="36" customFormat="1" ht="15" customHeight="1" spans="2:11">
      <c r="B11" s="22"/>
      <c r="C11" s="22"/>
      <c r="D11" s="23"/>
      <c r="E11" s="24" t="s">
        <v>17</v>
      </c>
      <c r="F11" s="24"/>
      <c r="G11" s="24"/>
      <c r="H11" s="24"/>
      <c r="I11" s="49"/>
      <c r="J11" s="49"/>
      <c r="K11" s="22"/>
    </row>
    <row r="12" s="36" customFormat="1" ht="18.95" customHeight="1"/>
    <row r="13" s="36" customFormat="1" ht="20.1" customHeight="1"/>
    <row r="14" s="36" customFormat="1" ht="18" customHeight="1"/>
    <row r="15" s="36" customFormat="1" ht="21" customHeight="1"/>
    <row r="16" s="36" customFormat="1" ht="17.1" customHeight="1"/>
    <row r="17" s="36" customFormat="1" ht="24" customHeight="1"/>
  </sheetData>
  <mergeCells count="9">
    <mergeCell ref="A3:G3"/>
    <mergeCell ref="A4:A5"/>
    <mergeCell ref="B4:B5"/>
    <mergeCell ref="C4:C5"/>
    <mergeCell ref="D4:D5"/>
    <mergeCell ref="E4:E5"/>
    <mergeCell ref="F4:F5"/>
    <mergeCell ref="G4:G5"/>
    <mergeCell ref="A1:G2"/>
  </mergeCells>
  <pageMargins left="0.75" right="0.75" top="1" bottom="1" header="0.5" footer="0.5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L48"/>
  <sheetViews>
    <sheetView showGridLines="0" view="pageBreakPreview" zoomScaleNormal="100" workbookViewId="0">
      <pane ySplit="3" topLeftCell="A42" activePane="bottomLeft" state="frozen"/>
      <selection/>
      <selection pane="bottomLeft" activeCell="A46" sqref="A46:L46"/>
    </sheetView>
  </sheetViews>
  <sheetFormatPr defaultColWidth="9" defaultRowHeight="12"/>
  <cols>
    <col min="1" max="1" width="5.5047619047619" customWidth="1"/>
    <col min="2" max="2" width="22.7142857142857" customWidth="1"/>
    <col min="3" max="3" width="38" customWidth="1"/>
    <col min="4" max="4" width="6" customWidth="1"/>
    <col min="5" max="5" width="10.6666666666667" style="3" customWidth="1"/>
    <col min="6" max="6" width="8.5047619047619" customWidth="1"/>
    <col min="7" max="11" width="12.1714285714286" customWidth="1"/>
    <col min="12" max="12" width="11" customWidth="1"/>
  </cols>
  <sheetData>
    <row r="1" ht="57" customHeight="1" spans="1:12">
      <c r="A1" s="6" t="s">
        <v>18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</row>
    <row r="2" ht="38" customHeight="1" spans="1:12">
      <c r="A2" s="7" t="s">
        <v>1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</row>
    <row r="3" ht="86" customHeight="1" spans="1:12">
      <c r="A3" s="8" t="s">
        <v>2</v>
      </c>
      <c r="B3" s="8" t="s">
        <v>3</v>
      </c>
      <c r="C3" s="8" t="s">
        <v>19</v>
      </c>
      <c r="D3" s="8" t="s">
        <v>20</v>
      </c>
      <c r="E3" s="8" t="s">
        <v>21</v>
      </c>
      <c r="F3" s="9" t="s">
        <v>22</v>
      </c>
      <c r="G3" s="9" t="s">
        <v>23</v>
      </c>
      <c r="H3" s="9" t="s">
        <v>24</v>
      </c>
      <c r="I3" s="25" t="s">
        <v>25</v>
      </c>
      <c r="J3" s="25" t="s">
        <v>26</v>
      </c>
      <c r="K3" s="25" t="s">
        <v>27</v>
      </c>
      <c r="L3" s="9" t="s">
        <v>8</v>
      </c>
    </row>
    <row r="4" s="1" customFormat="1" ht="33" customHeight="1" spans="1:12">
      <c r="A4" s="14" t="s">
        <v>9</v>
      </c>
      <c r="B4" s="15" t="s">
        <v>28</v>
      </c>
      <c r="C4" s="16"/>
      <c r="D4" s="33"/>
      <c r="E4" s="17"/>
      <c r="F4" s="18"/>
      <c r="G4" s="18"/>
      <c r="H4" s="18"/>
      <c r="I4" s="18"/>
      <c r="J4" s="18"/>
      <c r="K4" s="18"/>
      <c r="L4" s="18"/>
    </row>
    <row r="5" ht="63" customHeight="1" spans="1:12">
      <c r="A5" s="10">
        <v>1</v>
      </c>
      <c r="B5" s="11" t="s">
        <v>29</v>
      </c>
      <c r="C5" s="11" t="s">
        <v>30</v>
      </c>
      <c r="D5" s="10" t="s">
        <v>31</v>
      </c>
      <c r="E5" s="8">
        <v>5184</v>
      </c>
      <c r="F5" s="12"/>
      <c r="G5" s="12"/>
      <c r="H5" s="12"/>
      <c r="I5" s="12"/>
      <c r="J5" s="12"/>
      <c r="K5" s="12"/>
      <c r="L5" s="26"/>
    </row>
    <row r="6" ht="63" customHeight="1" spans="1:12">
      <c r="A6" s="10">
        <v>2</v>
      </c>
      <c r="B6" s="11" t="s">
        <v>32</v>
      </c>
      <c r="C6" s="11" t="s">
        <v>33</v>
      </c>
      <c r="D6" s="10" t="s">
        <v>31</v>
      </c>
      <c r="E6" s="8">
        <v>96</v>
      </c>
      <c r="F6" s="12"/>
      <c r="G6" s="12"/>
      <c r="H6" s="12"/>
      <c r="I6" s="12"/>
      <c r="J6" s="12"/>
      <c r="K6" s="12"/>
      <c r="L6" s="26"/>
    </row>
    <row r="7" ht="63" customHeight="1" spans="1:12">
      <c r="A7" s="10">
        <v>3</v>
      </c>
      <c r="B7" s="11" t="s">
        <v>34</v>
      </c>
      <c r="C7" s="11" t="s">
        <v>35</v>
      </c>
      <c r="D7" s="10" t="s">
        <v>36</v>
      </c>
      <c r="E7" s="8">
        <v>162</v>
      </c>
      <c r="F7" s="12"/>
      <c r="G7" s="12"/>
      <c r="H7" s="12"/>
      <c r="I7" s="12"/>
      <c r="J7" s="12"/>
      <c r="K7" s="12"/>
      <c r="L7" s="12"/>
    </row>
    <row r="8" ht="63" customHeight="1" spans="1:12">
      <c r="A8" s="10">
        <v>4</v>
      </c>
      <c r="B8" s="11" t="s">
        <v>37</v>
      </c>
      <c r="C8" s="11" t="s">
        <v>35</v>
      </c>
      <c r="D8" s="10" t="s">
        <v>36</v>
      </c>
      <c r="E8" s="8">
        <v>3</v>
      </c>
      <c r="F8" s="12"/>
      <c r="G8" s="12"/>
      <c r="H8" s="12"/>
      <c r="I8" s="12"/>
      <c r="J8" s="12"/>
      <c r="K8" s="12"/>
      <c r="L8" s="12"/>
    </row>
    <row r="9" ht="33" customHeight="1" spans="1:12">
      <c r="A9" s="10">
        <v>5</v>
      </c>
      <c r="B9" s="11" t="s">
        <v>38</v>
      </c>
      <c r="C9" s="11" t="s">
        <v>39</v>
      </c>
      <c r="D9" s="10" t="s">
        <v>31</v>
      </c>
      <c r="E9" s="8">
        <f>82.5/0.5*1</f>
        <v>165</v>
      </c>
      <c r="F9" s="12"/>
      <c r="G9" s="12"/>
      <c r="H9" s="12"/>
      <c r="I9" s="12"/>
      <c r="J9" s="12"/>
      <c r="K9" s="12"/>
      <c r="L9" s="12"/>
    </row>
    <row r="10" s="32" customFormat="1" ht="30" customHeight="1" spans="1:12">
      <c r="A10" s="14"/>
      <c r="B10" s="15" t="s">
        <v>40</v>
      </c>
      <c r="C10" s="16"/>
      <c r="D10" s="14" t="s">
        <v>12</v>
      </c>
      <c r="E10" s="17"/>
      <c r="F10" s="34"/>
      <c r="G10" s="34"/>
      <c r="H10" s="34"/>
      <c r="I10" s="34"/>
      <c r="J10" s="34"/>
      <c r="K10" s="34"/>
      <c r="L10" s="34"/>
    </row>
    <row r="11" s="1" customFormat="1" ht="33" customHeight="1" spans="1:12">
      <c r="A11" s="14" t="s">
        <v>41</v>
      </c>
      <c r="B11" s="15" t="s">
        <v>42</v>
      </c>
      <c r="C11" s="16"/>
      <c r="D11" s="33"/>
      <c r="E11" s="17"/>
      <c r="F11" s="18"/>
      <c r="G11" s="18"/>
      <c r="H11" s="18"/>
      <c r="I11" s="18"/>
      <c r="J11" s="18"/>
      <c r="K11" s="18"/>
      <c r="L11" s="18"/>
    </row>
    <row r="12" ht="71" customHeight="1" spans="1:12">
      <c r="A12" s="10">
        <v>6</v>
      </c>
      <c r="B12" s="11" t="s">
        <v>29</v>
      </c>
      <c r="C12" s="11" t="s">
        <v>30</v>
      </c>
      <c r="D12" s="10" t="s">
        <v>31</v>
      </c>
      <c r="E12" s="8">
        <v>4480</v>
      </c>
      <c r="F12" s="12"/>
      <c r="G12" s="12"/>
      <c r="H12" s="12"/>
      <c r="I12" s="12"/>
      <c r="J12" s="12"/>
      <c r="K12" s="12"/>
      <c r="L12" s="26"/>
    </row>
    <row r="13" ht="63" customHeight="1" spans="1:12">
      <c r="A13" s="10">
        <v>7</v>
      </c>
      <c r="B13" s="11" t="s">
        <v>34</v>
      </c>
      <c r="C13" s="11" t="s">
        <v>35</v>
      </c>
      <c r="D13" s="10" t="s">
        <v>36</v>
      </c>
      <c r="E13" s="8">
        <v>140</v>
      </c>
      <c r="F13" s="12"/>
      <c r="G13" s="12"/>
      <c r="H13" s="12"/>
      <c r="I13" s="12"/>
      <c r="J13" s="12"/>
      <c r="K13" s="12"/>
      <c r="L13" s="26"/>
    </row>
    <row r="14" ht="33" customHeight="1" spans="1:12">
      <c r="A14" s="10">
        <v>8</v>
      </c>
      <c r="B14" s="11" t="s">
        <v>38</v>
      </c>
      <c r="C14" s="11" t="s">
        <v>39</v>
      </c>
      <c r="D14" s="10" t="s">
        <v>31</v>
      </c>
      <c r="E14" s="8">
        <f>70/0.5*1</f>
        <v>140</v>
      </c>
      <c r="F14" s="12"/>
      <c r="G14" s="12"/>
      <c r="H14" s="12"/>
      <c r="I14" s="12"/>
      <c r="J14" s="12"/>
      <c r="K14" s="12"/>
      <c r="L14" s="12"/>
    </row>
    <row r="15" s="1" customFormat="1" ht="29" customHeight="1" spans="1:12">
      <c r="A15" s="14"/>
      <c r="B15" s="15" t="s">
        <v>43</v>
      </c>
      <c r="C15" s="16"/>
      <c r="D15" s="14" t="s">
        <v>12</v>
      </c>
      <c r="E15" s="17"/>
      <c r="F15" s="18"/>
      <c r="G15" s="18"/>
      <c r="H15" s="18"/>
      <c r="I15" s="18"/>
      <c r="J15" s="18"/>
      <c r="K15" s="18"/>
      <c r="L15" s="18"/>
    </row>
    <row r="16" s="1" customFormat="1" ht="33" customHeight="1" spans="1:12">
      <c r="A16" s="14" t="s">
        <v>44</v>
      </c>
      <c r="B16" s="15" t="s">
        <v>45</v>
      </c>
      <c r="C16" s="16"/>
      <c r="D16" s="33"/>
      <c r="E16" s="17"/>
      <c r="F16" s="18"/>
      <c r="G16" s="18"/>
      <c r="H16" s="18"/>
      <c r="I16" s="18"/>
      <c r="J16" s="18"/>
      <c r="K16" s="18"/>
      <c r="L16" s="18"/>
    </row>
    <row r="17" ht="65" customHeight="1" spans="1:12">
      <c r="A17" s="10">
        <v>9</v>
      </c>
      <c r="B17" s="11" t="s">
        <v>29</v>
      </c>
      <c r="C17" s="11" t="s">
        <v>30</v>
      </c>
      <c r="D17" s="10" t="s">
        <v>31</v>
      </c>
      <c r="E17" s="8">
        <v>5504</v>
      </c>
      <c r="F17" s="12"/>
      <c r="G17" s="12"/>
      <c r="H17" s="12"/>
      <c r="I17" s="12"/>
      <c r="J17" s="12"/>
      <c r="K17" s="12"/>
      <c r="L17" s="26"/>
    </row>
    <row r="18" ht="65" customHeight="1" spans="1:12">
      <c r="A18" s="10">
        <v>10</v>
      </c>
      <c r="B18" s="11" t="s">
        <v>32</v>
      </c>
      <c r="C18" s="11" t="s">
        <v>33</v>
      </c>
      <c r="D18" s="10" t="s">
        <v>31</v>
      </c>
      <c r="E18" s="8">
        <v>320</v>
      </c>
      <c r="F18" s="12"/>
      <c r="G18" s="12"/>
      <c r="H18" s="12"/>
      <c r="I18" s="12"/>
      <c r="J18" s="12"/>
      <c r="K18" s="12"/>
      <c r="L18" s="26"/>
    </row>
    <row r="19" ht="63" customHeight="1" spans="1:12">
      <c r="A19" s="10">
        <v>11</v>
      </c>
      <c r="B19" s="11" t="s">
        <v>34</v>
      </c>
      <c r="C19" s="11" t="s">
        <v>35</v>
      </c>
      <c r="D19" s="10" t="s">
        <v>36</v>
      </c>
      <c r="E19" s="8">
        <v>172</v>
      </c>
      <c r="F19" s="12"/>
      <c r="G19" s="12"/>
      <c r="H19" s="12"/>
      <c r="I19" s="12"/>
      <c r="J19" s="12"/>
      <c r="K19" s="12"/>
      <c r="L19" s="12"/>
    </row>
    <row r="20" ht="63" customHeight="1" spans="1:12">
      <c r="A20" s="10">
        <v>12</v>
      </c>
      <c r="B20" s="11" t="s">
        <v>37</v>
      </c>
      <c r="C20" s="11" t="s">
        <v>35</v>
      </c>
      <c r="D20" s="10" t="s">
        <v>36</v>
      </c>
      <c r="E20" s="8">
        <v>10</v>
      </c>
      <c r="F20" s="12"/>
      <c r="G20" s="12"/>
      <c r="H20" s="12"/>
      <c r="I20" s="12"/>
      <c r="J20" s="12"/>
      <c r="K20" s="12"/>
      <c r="L20" s="12"/>
    </row>
    <row r="21" ht="33" customHeight="1" spans="1:12">
      <c r="A21" s="10">
        <v>13</v>
      </c>
      <c r="B21" s="11" t="s">
        <v>38</v>
      </c>
      <c r="C21" s="11" t="s">
        <v>39</v>
      </c>
      <c r="D21" s="10" t="s">
        <v>31</v>
      </c>
      <c r="E21" s="8">
        <f>91/0.5</f>
        <v>182</v>
      </c>
      <c r="F21" s="12"/>
      <c r="G21" s="12"/>
      <c r="H21" s="12"/>
      <c r="I21" s="12"/>
      <c r="J21" s="12"/>
      <c r="K21" s="12"/>
      <c r="L21" s="12"/>
    </row>
    <row r="22" s="1" customFormat="1" ht="31" customHeight="1" spans="1:12">
      <c r="A22" s="14"/>
      <c r="B22" s="15" t="s">
        <v>46</v>
      </c>
      <c r="C22" s="16"/>
      <c r="D22" s="14" t="s">
        <v>12</v>
      </c>
      <c r="E22" s="17"/>
      <c r="F22" s="18"/>
      <c r="G22" s="18"/>
      <c r="H22" s="18"/>
      <c r="I22" s="18"/>
      <c r="J22" s="18"/>
      <c r="K22" s="18"/>
      <c r="L22" s="18"/>
    </row>
    <row r="23" s="1" customFormat="1" ht="33" customHeight="1" spans="1:12">
      <c r="A23" s="14" t="s">
        <v>47</v>
      </c>
      <c r="B23" s="15" t="s">
        <v>48</v>
      </c>
      <c r="C23" s="16"/>
      <c r="D23" s="33"/>
      <c r="E23" s="17"/>
      <c r="F23" s="18"/>
      <c r="G23" s="18"/>
      <c r="H23" s="18"/>
      <c r="I23" s="18"/>
      <c r="J23" s="18"/>
      <c r="K23" s="18"/>
      <c r="L23" s="18"/>
    </row>
    <row r="24" ht="63" customHeight="1" spans="1:12">
      <c r="A24" s="10">
        <v>14</v>
      </c>
      <c r="B24" s="11" t="s">
        <v>29</v>
      </c>
      <c r="C24" s="11" t="s">
        <v>30</v>
      </c>
      <c r="D24" s="10" t="s">
        <v>31</v>
      </c>
      <c r="E24" s="8">
        <v>4480</v>
      </c>
      <c r="F24" s="12"/>
      <c r="G24" s="12"/>
      <c r="H24" s="12"/>
      <c r="I24" s="12"/>
      <c r="J24" s="12"/>
      <c r="K24" s="12"/>
      <c r="L24" s="26"/>
    </row>
    <row r="25" ht="63" customHeight="1" spans="1:12">
      <c r="A25" s="10">
        <v>15</v>
      </c>
      <c r="B25" s="11" t="s">
        <v>32</v>
      </c>
      <c r="C25" s="11" t="s">
        <v>33</v>
      </c>
      <c r="D25" s="10" t="s">
        <v>31</v>
      </c>
      <c r="E25" s="8">
        <v>96</v>
      </c>
      <c r="F25" s="12"/>
      <c r="G25" s="12"/>
      <c r="H25" s="12"/>
      <c r="I25" s="12"/>
      <c r="J25" s="12"/>
      <c r="K25" s="12"/>
      <c r="L25" s="26"/>
    </row>
    <row r="26" ht="63" customHeight="1" spans="1:12">
      <c r="A26" s="10">
        <v>16</v>
      </c>
      <c r="B26" s="11" t="s">
        <v>34</v>
      </c>
      <c r="C26" s="11" t="s">
        <v>35</v>
      </c>
      <c r="D26" s="10" t="s">
        <v>36</v>
      </c>
      <c r="E26" s="8">
        <v>140</v>
      </c>
      <c r="F26" s="12"/>
      <c r="G26" s="12"/>
      <c r="H26" s="12"/>
      <c r="I26" s="12"/>
      <c r="J26" s="12"/>
      <c r="K26" s="12"/>
      <c r="L26" s="12"/>
    </row>
    <row r="27" ht="63" customHeight="1" spans="1:12">
      <c r="A27" s="10">
        <v>17</v>
      </c>
      <c r="B27" s="11" t="s">
        <v>37</v>
      </c>
      <c r="C27" s="11" t="s">
        <v>35</v>
      </c>
      <c r="D27" s="10" t="s">
        <v>36</v>
      </c>
      <c r="E27" s="8">
        <v>3</v>
      </c>
      <c r="F27" s="12"/>
      <c r="G27" s="12"/>
      <c r="H27" s="12"/>
      <c r="I27" s="12"/>
      <c r="J27" s="12"/>
      <c r="K27" s="12"/>
      <c r="L27" s="12"/>
    </row>
    <row r="28" ht="33" customHeight="1" spans="1:12">
      <c r="A28" s="10">
        <v>18</v>
      </c>
      <c r="B28" s="11" t="s">
        <v>38</v>
      </c>
      <c r="C28" s="11" t="s">
        <v>39</v>
      </c>
      <c r="D28" s="10" t="s">
        <v>31</v>
      </c>
      <c r="E28" s="8">
        <f>71.5/0.5*1</f>
        <v>143</v>
      </c>
      <c r="F28" s="12"/>
      <c r="G28" s="12"/>
      <c r="H28" s="12"/>
      <c r="I28" s="12"/>
      <c r="J28" s="12"/>
      <c r="K28" s="12"/>
      <c r="L28" s="12"/>
    </row>
    <row r="29" s="1" customFormat="1" ht="33" customHeight="1" spans="1:12">
      <c r="A29" s="14"/>
      <c r="B29" s="15" t="s">
        <v>49</v>
      </c>
      <c r="C29" s="16"/>
      <c r="D29" s="14" t="s">
        <v>12</v>
      </c>
      <c r="E29" s="17"/>
      <c r="F29" s="18"/>
      <c r="G29" s="18"/>
      <c r="H29" s="18"/>
      <c r="I29" s="18"/>
      <c r="J29" s="18"/>
      <c r="K29" s="18"/>
      <c r="L29" s="18"/>
    </row>
    <row r="30" s="1" customFormat="1" ht="33" customHeight="1" spans="1:12">
      <c r="A30" s="14" t="s">
        <v>50</v>
      </c>
      <c r="B30" s="15" t="s">
        <v>51</v>
      </c>
      <c r="C30" s="16"/>
      <c r="D30" s="33"/>
      <c r="E30" s="17"/>
      <c r="F30" s="18"/>
      <c r="G30" s="18"/>
      <c r="H30" s="18"/>
      <c r="I30" s="18"/>
      <c r="J30" s="18"/>
      <c r="K30" s="18"/>
      <c r="L30" s="18"/>
    </row>
    <row r="31" ht="65" customHeight="1" spans="1:12">
      <c r="A31" s="10">
        <v>19</v>
      </c>
      <c r="B31" s="11" t="s">
        <v>29</v>
      </c>
      <c r="C31" s="11" t="s">
        <v>30</v>
      </c>
      <c r="D31" s="10" t="s">
        <v>31</v>
      </c>
      <c r="E31" s="8">
        <v>5504</v>
      </c>
      <c r="F31" s="12"/>
      <c r="G31" s="12"/>
      <c r="H31" s="12"/>
      <c r="I31" s="12"/>
      <c r="J31" s="12"/>
      <c r="K31" s="12"/>
      <c r="L31" s="26"/>
    </row>
    <row r="32" ht="65" customHeight="1" spans="1:12">
      <c r="A32" s="10">
        <v>20</v>
      </c>
      <c r="B32" s="11" t="s">
        <v>32</v>
      </c>
      <c r="C32" s="11" t="s">
        <v>33</v>
      </c>
      <c r="D32" s="10" t="s">
        <v>31</v>
      </c>
      <c r="E32" s="8">
        <v>352</v>
      </c>
      <c r="F32" s="12"/>
      <c r="G32" s="12"/>
      <c r="H32" s="12"/>
      <c r="I32" s="12"/>
      <c r="J32" s="12"/>
      <c r="K32" s="12"/>
      <c r="L32" s="26"/>
    </row>
    <row r="33" ht="63" customHeight="1" spans="1:12">
      <c r="A33" s="10">
        <v>21</v>
      </c>
      <c r="B33" s="11" t="s">
        <v>34</v>
      </c>
      <c r="C33" s="11" t="s">
        <v>35</v>
      </c>
      <c r="D33" s="10" t="s">
        <v>36</v>
      </c>
      <c r="E33" s="8">
        <v>172</v>
      </c>
      <c r="F33" s="12"/>
      <c r="G33" s="12"/>
      <c r="H33" s="12"/>
      <c r="I33" s="12"/>
      <c r="J33" s="12"/>
      <c r="K33" s="12"/>
      <c r="L33" s="12"/>
    </row>
    <row r="34" ht="63" customHeight="1" spans="1:12">
      <c r="A34" s="10">
        <v>22</v>
      </c>
      <c r="B34" s="11" t="s">
        <v>37</v>
      </c>
      <c r="C34" s="11" t="s">
        <v>35</v>
      </c>
      <c r="D34" s="10" t="s">
        <v>36</v>
      </c>
      <c r="E34" s="8">
        <v>11</v>
      </c>
      <c r="F34" s="12"/>
      <c r="G34" s="12"/>
      <c r="H34" s="12"/>
      <c r="I34" s="12"/>
      <c r="J34" s="12"/>
      <c r="K34" s="12"/>
      <c r="L34" s="12"/>
    </row>
    <row r="35" ht="33" customHeight="1" spans="1:12">
      <c r="A35" s="10">
        <v>23</v>
      </c>
      <c r="B35" s="11" t="s">
        <v>38</v>
      </c>
      <c r="C35" s="11" t="s">
        <v>39</v>
      </c>
      <c r="D35" s="10" t="s">
        <v>31</v>
      </c>
      <c r="E35" s="8">
        <f>91.5/0.5*1</f>
        <v>183</v>
      </c>
      <c r="F35" s="12"/>
      <c r="G35" s="12"/>
      <c r="H35" s="12"/>
      <c r="I35" s="12"/>
      <c r="J35" s="12"/>
      <c r="K35" s="12"/>
      <c r="L35" s="12"/>
    </row>
    <row r="36" s="1" customFormat="1" ht="33" customHeight="1" spans="1:12">
      <c r="A36" s="14"/>
      <c r="B36" s="15" t="s">
        <v>52</v>
      </c>
      <c r="C36" s="16"/>
      <c r="D36" s="14" t="s">
        <v>12</v>
      </c>
      <c r="E36" s="17"/>
      <c r="F36" s="18"/>
      <c r="G36" s="18"/>
      <c r="H36" s="18"/>
      <c r="I36" s="18"/>
      <c r="J36" s="18"/>
      <c r="K36" s="18"/>
      <c r="L36" s="18"/>
    </row>
    <row r="37" s="1" customFormat="1" ht="33" customHeight="1" spans="1:12">
      <c r="A37" s="14" t="s">
        <v>53</v>
      </c>
      <c r="B37" s="15" t="s">
        <v>54</v>
      </c>
      <c r="C37" s="16"/>
      <c r="D37" s="33"/>
      <c r="E37" s="17"/>
      <c r="F37" s="18"/>
      <c r="G37" s="18"/>
      <c r="H37" s="18"/>
      <c r="I37" s="18"/>
      <c r="J37" s="18"/>
      <c r="K37" s="18"/>
      <c r="L37" s="18"/>
    </row>
    <row r="38" ht="62" customHeight="1" spans="1:12">
      <c r="A38" s="10">
        <v>24</v>
      </c>
      <c r="B38" s="11" t="s">
        <v>29</v>
      </c>
      <c r="C38" s="11" t="s">
        <v>30</v>
      </c>
      <c r="D38" s="10" t="s">
        <v>31</v>
      </c>
      <c r="E38" s="8">
        <v>5248</v>
      </c>
      <c r="F38" s="12"/>
      <c r="G38" s="12"/>
      <c r="H38" s="12"/>
      <c r="I38" s="12"/>
      <c r="J38" s="12"/>
      <c r="K38" s="12"/>
      <c r="L38" s="26"/>
    </row>
    <row r="39" ht="63" customHeight="1" spans="1:12">
      <c r="A39" s="10">
        <v>25</v>
      </c>
      <c r="B39" s="11" t="s">
        <v>34</v>
      </c>
      <c r="C39" s="11" t="s">
        <v>35</v>
      </c>
      <c r="D39" s="10" t="s">
        <v>36</v>
      </c>
      <c r="E39" s="8">
        <v>164</v>
      </c>
      <c r="F39" s="12"/>
      <c r="G39" s="12"/>
      <c r="H39" s="12"/>
      <c r="I39" s="12"/>
      <c r="J39" s="12"/>
      <c r="K39" s="12"/>
      <c r="L39" s="12"/>
    </row>
    <row r="40" ht="33" customHeight="1" spans="1:12">
      <c r="A40" s="10">
        <v>26</v>
      </c>
      <c r="B40" s="11" t="s">
        <v>38</v>
      </c>
      <c r="C40" s="11" t="s">
        <v>39</v>
      </c>
      <c r="D40" s="10" t="s">
        <v>31</v>
      </c>
      <c r="E40" s="8">
        <f>82/0.5*1</f>
        <v>164</v>
      </c>
      <c r="F40" s="12"/>
      <c r="G40" s="12"/>
      <c r="H40" s="12"/>
      <c r="I40" s="12"/>
      <c r="J40" s="12"/>
      <c r="K40" s="12"/>
      <c r="L40" s="12"/>
    </row>
    <row r="41" s="1" customFormat="1" ht="32" customHeight="1" spans="1:12">
      <c r="A41" s="14"/>
      <c r="B41" s="15" t="s">
        <v>55</v>
      </c>
      <c r="C41" s="16"/>
      <c r="D41" s="14"/>
      <c r="E41" s="17"/>
      <c r="F41" s="18"/>
      <c r="G41" s="18"/>
      <c r="H41" s="18"/>
      <c r="I41" s="18"/>
      <c r="J41" s="18"/>
      <c r="K41" s="18"/>
      <c r="L41" s="18"/>
    </row>
    <row r="42" s="1" customFormat="1" ht="32" customHeight="1" spans="1:12">
      <c r="A42" s="14" t="s">
        <v>56</v>
      </c>
      <c r="B42" s="15" t="s">
        <v>57</v>
      </c>
      <c r="C42" s="16"/>
      <c r="D42" s="14" t="s">
        <v>12</v>
      </c>
      <c r="E42" s="17"/>
      <c r="F42" s="18"/>
      <c r="G42" s="18"/>
      <c r="H42" s="18"/>
      <c r="I42" s="18"/>
      <c r="J42" s="18"/>
      <c r="K42" s="18"/>
      <c r="L42" s="18"/>
    </row>
    <row r="43" s="1" customFormat="1" ht="32" customHeight="1" spans="1:12">
      <c r="A43" s="14" t="s">
        <v>58</v>
      </c>
      <c r="B43" s="15" t="s">
        <v>59</v>
      </c>
      <c r="C43" s="16"/>
      <c r="D43" s="14" t="s">
        <v>12</v>
      </c>
      <c r="E43" s="17"/>
      <c r="F43" s="18"/>
      <c r="G43" s="18"/>
      <c r="H43" s="18"/>
      <c r="I43" s="18"/>
      <c r="J43" s="18"/>
      <c r="K43" s="18"/>
      <c r="L43" s="18"/>
    </row>
    <row r="44" s="1" customFormat="1" ht="33" customHeight="1" spans="1:12">
      <c r="A44" s="14" t="s">
        <v>60</v>
      </c>
      <c r="B44" s="15" t="s">
        <v>61</v>
      </c>
      <c r="C44" s="16"/>
      <c r="D44" s="14" t="s">
        <v>12</v>
      </c>
      <c r="E44" s="17"/>
      <c r="F44" s="18"/>
      <c r="G44" s="18"/>
      <c r="H44" s="18"/>
      <c r="I44" s="18"/>
      <c r="J44" s="18"/>
      <c r="K44" s="18"/>
      <c r="L44" s="18"/>
    </row>
    <row r="45" s="2" customFormat="1" ht="27" customHeight="1" spans="1:12">
      <c r="A45" s="10"/>
      <c r="B45" s="19" t="s">
        <v>62</v>
      </c>
      <c r="C45" s="20"/>
      <c r="D45" s="10" t="s">
        <v>12</v>
      </c>
      <c r="E45" s="8"/>
      <c r="F45" s="12"/>
      <c r="G45" s="12"/>
      <c r="H45" s="12"/>
      <c r="I45" s="12"/>
      <c r="J45" s="12"/>
      <c r="K45" s="12"/>
      <c r="L45" s="12"/>
    </row>
    <row r="46" ht="147" customHeight="1" spans="1:12">
      <c r="A46" s="21" t="s">
        <v>63</v>
      </c>
      <c r="B46" s="35"/>
      <c r="C46" s="35"/>
      <c r="D46" s="35"/>
      <c r="E46" s="35"/>
      <c r="F46" s="35"/>
      <c r="G46" s="35"/>
      <c r="H46" s="35"/>
      <c r="I46" s="35"/>
      <c r="J46" s="35"/>
      <c r="K46" s="35"/>
      <c r="L46" s="35"/>
    </row>
    <row r="47" ht="13.5" spans="2:6">
      <c r="B47" s="22" t="s">
        <v>15</v>
      </c>
      <c r="C47" s="22"/>
      <c r="D47" s="23"/>
      <c r="E47" s="24" t="s">
        <v>16</v>
      </c>
      <c r="F47" s="24"/>
    </row>
    <row r="48" ht="13.5" spans="2:6">
      <c r="B48" s="22"/>
      <c r="C48" s="22"/>
      <c r="D48" s="23"/>
      <c r="E48" s="24" t="s">
        <v>17</v>
      </c>
      <c r="F48" s="24"/>
    </row>
  </sheetData>
  <mergeCells count="19">
    <mergeCell ref="A1:L1"/>
    <mergeCell ref="A2:L2"/>
    <mergeCell ref="B4:C4"/>
    <mergeCell ref="B10:C10"/>
    <mergeCell ref="B11:C11"/>
    <mergeCell ref="B15:C15"/>
    <mergeCell ref="B16:C16"/>
    <mergeCell ref="B22:C22"/>
    <mergeCell ref="B23:C23"/>
    <mergeCell ref="B29:C29"/>
    <mergeCell ref="B30:C30"/>
    <mergeCell ref="B36:C36"/>
    <mergeCell ref="B37:C37"/>
    <mergeCell ref="B41:C41"/>
    <mergeCell ref="B42:C42"/>
    <mergeCell ref="B43:C43"/>
    <mergeCell ref="B44:C44"/>
    <mergeCell ref="B45:C45"/>
    <mergeCell ref="A46:L46"/>
  </mergeCells>
  <printOptions horizontalCentered="1"/>
  <pageMargins left="0.118055555555556" right="0.118055555555556" top="0.594444444444444" bottom="0" header="0.594444444444444" footer="0"/>
  <pageSetup paperSize="9" scale="67" orientation="portrait" horizontalDpi="600"/>
  <headerFooter/>
  <rowBreaks count="1" manualBreakCount="1">
    <brk id="23" max="16383" man="1"/>
  </rowBreaks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Y16"/>
  <sheetViews>
    <sheetView showGridLines="0" tabSelected="1" view="pageBreakPreview" zoomScaleNormal="100" workbookViewId="0">
      <pane ySplit="3" topLeftCell="A10" activePane="bottomLeft" state="frozen"/>
      <selection/>
      <selection pane="bottomLeft" activeCell="A13" sqref="A13:L13"/>
    </sheetView>
  </sheetViews>
  <sheetFormatPr defaultColWidth="9" defaultRowHeight="12"/>
  <cols>
    <col min="1" max="1" width="5.5047619047619" customWidth="1"/>
    <col min="2" max="2" width="22.7142857142857" customWidth="1"/>
    <col min="3" max="3" width="38" customWidth="1"/>
    <col min="4" max="4" width="6" customWidth="1"/>
    <col min="5" max="5" width="10.6666666666667" style="3" customWidth="1"/>
    <col min="6" max="6" width="8.5047619047619" customWidth="1"/>
    <col min="7" max="11" width="12.1714285714286" customWidth="1"/>
    <col min="12" max="12" width="11" customWidth="1"/>
    <col min="15" max="15" width="12.4285714285714" style="4" hidden="1" customWidth="1"/>
    <col min="16" max="18" width="9" style="4" hidden="1" customWidth="1"/>
    <col min="19" max="19" width="9.57142857142857" style="4" hidden="1" customWidth="1"/>
    <col min="20" max="20" width="9" style="4" hidden="1" customWidth="1"/>
    <col min="21" max="21" width="12.8571428571429" style="5" hidden="1" customWidth="1"/>
    <col min="22" max="22" width="9" style="4" hidden="1" customWidth="1"/>
    <col min="23" max="23" width="9.57142857142857" style="4" hidden="1" customWidth="1"/>
    <col min="24" max="24" width="9" style="4" hidden="1" customWidth="1"/>
    <col min="25" max="25" width="12.8571428571429" style="4" hidden="1" customWidth="1"/>
  </cols>
  <sheetData>
    <row r="1" ht="57" customHeight="1" spans="1:12">
      <c r="A1" s="6" t="s">
        <v>64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</row>
    <row r="2" ht="38" customHeight="1" spans="1:12">
      <c r="A2" s="7" t="s">
        <v>1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</row>
    <row r="3" ht="86" customHeight="1" spans="1:25">
      <c r="A3" s="8" t="s">
        <v>2</v>
      </c>
      <c r="B3" s="8" t="s">
        <v>3</v>
      </c>
      <c r="C3" s="8" t="s">
        <v>19</v>
      </c>
      <c r="D3" s="8" t="s">
        <v>20</v>
      </c>
      <c r="E3" s="8" t="s">
        <v>21</v>
      </c>
      <c r="F3" s="9" t="s">
        <v>22</v>
      </c>
      <c r="G3" s="9" t="s">
        <v>23</v>
      </c>
      <c r="H3" s="9" t="s">
        <v>24</v>
      </c>
      <c r="I3" s="25" t="s">
        <v>25</v>
      </c>
      <c r="J3" s="25" t="s">
        <v>26</v>
      </c>
      <c r="K3" s="25" t="s">
        <v>27</v>
      </c>
      <c r="L3" s="9" t="s">
        <v>8</v>
      </c>
      <c r="S3" s="4" t="s">
        <v>65</v>
      </c>
      <c r="U3" s="5" t="s">
        <v>66</v>
      </c>
      <c r="W3" s="4" t="s">
        <v>67</v>
      </c>
      <c r="Y3" s="4" t="s">
        <v>68</v>
      </c>
    </row>
    <row r="4" ht="63" customHeight="1" spans="1:25">
      <c r="A4" s="10">
        <v>1</v>
      </c>
      <c r="B4" s="11" t="s">
        <v>29</v>
      </c>
      <c r="C4" s="11" t="s">
        <v>69</v>
      </c>
      <c r="D4" s="10" t="s">
        <v>31</v>
      </c>
      <c r="E4" s="8">
        <v>34870.46</v>
      </c>
      <c r="F4" s="12"/>
      <c r="G4" s="12"/>
      <c r="H4" s="12"/>
      <c r="I4" s="12"/>
      <c r="J4" s="12"/>
      <c r="K4" s="12"/>
      <c r="L4" s="26"/>
      <c r="O4" s="27" t="s">
        <v>29</v>
      </c>
      <c r="Q4" s="4">
        <v>30400</v>
      </c>
      <c r="S4" s="4">
        <f>13039.29+10705.62+13216.52+10961.57+13216.52+13295.4</f>
        <v>74434.92</v>
      </c>
      <c r="U4" s="29">
        <f>+Q4/S4</f>
        <v>0.408410461111532</v>
      </c>
      <c r="W4" s="4">
        <f>159815.85-S4</f>
        <v>85380.93</v>
      </c>
      <c r="Y4" s="4">
        <f>+W4*U4</f>
        <v>34870.4649914314</v>
      </c>
    </row>
    <row r="5" ht="63" customHeight="1" spans="1:25">
      <c r="A5" s="10">
        <v>2</v>
      </c>
      <c r="B5" s="11" t="s">
        <v>32</v>
      </c>
      <c r="C5" s="11" t="s">
        <v>70</v>
      </c>
      <c r="D5" s="10" t="s">
        <v>31</v>
      </c>
      <c r="E5" s="8">
        <v>991.05</v>
      </c>
      <c r="F5" s="12"/>
      <c r="G5" s="12"/>
      <c r="H5" s="12"/>
      <c r="I5" s="12"/>
      <c r="J5" s="12"/>
      <c r="K5" s="12"/>
      <c r="L5" s="26"/>
      <c r="O5" s="27" t="s">
        <v>32</v>
      </c>
      <c r="Q5" s="4">
        <v>864</v>
      </c>
      <c r="U5" s="29">
        <f>+Q5/S4</f>
        <v>0.0116074552105383</v>
      </c>
      <c r="Y5" s="4">
        <f>+U5*W4</f>
        <v>991.055320809104</v>
      </c>
    </row>
    <row r="6" ht="63" customHeight="1" spans="1:25">
      <c r="A6" s="10">
        <v>3</v>
      </c>
      <c r="B6" s="11" t="s">
        <v>34</v>
      </c>
      <c r="C6" s="11" t="s">
        <v>35</v>
      </c>
      <c r="D6" s="10" t="s">
        <v>36</v>
      </c>
      <c r="E6" s="13">
        <v>1089.7</v>
      </c>
      <c r="F6" s="12"/>
      <c r="G6" s="12"/>
      <c r="H6" s="12"/>
      <c r="I6" s="12"/>
      <c r="J6" s="12"/>
      <c r="K6" s="12"/>
      <c r="L6" s="12"/>
      <c r="O6" s="27" t="s">
        <v>34</v>
      </c>
      <c r="Q6" s="4">
        <v>950</v>
      </c>
      <c r="U6" s="29">
        <f>+Q6/S4</f>
        <v>0.0127628269097354</v>
      </c>
      <c r="Y6" s="4">
        <f>+U6*W4</f>
        <v>1089.70203098223</v>
      </c>
    </row>
    <row r="7" ht="63" customHeight="1" spans="1:25">
      <c r="A7" s="10">
        <v>4</v>
      </c>
      <c r="B7" s="11" t="s">
        <v>37</v>
      </c>
      <c r="C7" s="11" t="s">
        <v>35</v>
      </c>
      <c r="D7" s="10" t="s">
        <v>36</v>
      </c>
      <c r="E7" s="13">
        <v>30.97</v>
      </c>
      <c r="F7" s="12"/>
      <c r="G7" s="12"/>
      <c r="H7" s="12"/>
      <c r="I7" s="12"/>
      <c r="J7" s="12"/>
      <c r="K7" s="12"/>
      <c r="L7" s="12"/>
      <c r="O7" s="27" t="s">
        <v>37</v>
      </c>
      <c r="Q7" s="4">
        <v>27</v>
      </c>
      <c r="U7" s="30">
        <f>+Q7/S4</f>
        <v>0.000362732975329321</v>
      </c>
      <c r="Y7" s="4">
        <f>+U7*W4</f>
        <v>30.9704787752845</v>
      </c>
    </row>
    <row r="8" ht="33" customHeight="1" spans="1:25">
      <c r="A8" s="10">
        <v>5</v>
      </c>
      <c r="B8" s="11" t="s">
        <v>38</v>
      </c>
      <c r="C8" s="11" t="s">
        <v>39</v>
      </c>
      <c r="D8" s="10" t="s">
        <v>31</v>
      </c>
      <c r="E8" s="8">
        <v>1120.67</v>
      </c>
      <c r="F8" s="12"/>
      <c r="G8" s="12"/>
      <c r="H8" s="12"/>
      <c r="I8" s="12"/>
      <c r="J8" s="12"/>
      <c r="K8" s="12"/>
      <c r="L8" s="12"/>
      <c r="O8" s="27" t="s">
        <v>38</v>
      </c>
      <c r="Q8" s="4">
        <v>977</v>
      </c>
      <c r="U8" s="29">
        <f>+Q8/S4</f>
        <v>0.0131255598850647</v>
      </c>
      <c r="Y8" s="4">
        <f>+U8*W4</f>
        <v>1120.67250975752</v>
      </c>
    </row>
    <row r="9" s="1" customFormat="1" ht="32" customHeight="1" spans="1:25">
      <c r="A9" s="14">
        <v>6</v>
      </c>
      <c r="B9" s="15" t="s">
        <v>71</v>
      </c>
      <c r="C9" s="16"/>
      <c r="D9" s="14" t="s">
        <v>12</v>
      </c>
      <c r="E9" s="17"/>
      <c r="F9" s="18"/>
      <c r="G9" s="18"/>
      <c r="H9" s="18"/>
      <c r="I9" s="18"/>
      <c r="J9" s="18"/>
      <c r="K9" s="18"/>
      <c r="L9" s="18"/>
      <c r="O9" s="28"/>
      <c r="P9" s="28"/>
      <c r="Q9" s="28"/>
      <c r="R9" s="28"/>
      <c r="S9" s="28"/>
      <c r="T9" s="28"/>
      <c r="U9" s="31"/>
      <c r="V9" s="28"/>
      <c r="W9" s="28"/>
      <c r="X9" s="28"/>
      <c r="Y9" s="28"/>
    </row>
    <row r="10" s="1" customFormat="1" ht="32" customHeight="1" spans="1:25">
      <c r="A10" s="14">
        <v>7</v>
      </c>
      <c r="B10" s="15" t="s">
        <v>59</v>
      </c>
      <c r="C10" s="16"/>
      <c r="D10" s="14" t="s">
        <v>12</v>
      </c>
      <c r="E10" s="17"/>
      <c r="F10" s="18"/>
      <c r="G10" s="18"/>
      <c r="H10" s="18"/>
      <c r="I10" s="18"/>
      <c r="J10" s="18"/>
      <c r="K10" s="18"/>
      <c r="L10" s="18"/>
      <c r="O10" s="28"/>
      <c r="P10" s="28"/>
      <c r="Q10" s="28"/>
      <c r="R10" s="28"/>
      <c r="S10" s="28"/>
      <c r="T10" s="28"/>
      <c r="U10" s="31"/>
      <c r="V10" s="28"/>
      <c r="W10" s="28"/>
      <c r="X10" s="28"/>
      <c r="Y10" s="28"/>
    </row>
    <row r="11" s="1" customFormat="1" ht="33" customHeight="1" spans="1:25">
      <c r="A11" s="14">
        <v>8</v>
      </c>
      <c r="B11" s="15" t="s">
        <v>72</v>
      </c>
      <c r="C11" s="16"/>
      <c r="D11" s="14" t="s">
        <v>12</v>
      </c>
      <c r="E11" s="17"/>
      <c r="F11" s="18"/>
      <c r="G11" s="18"/>
      <c r="H11" s="18"/>
      <c r="I11" s="18"/>
      <c r="J11" s="18"/>
      <c r="K11" s="18"/>
      <c r="L11" s="18"/>
      <c r="O11" s="28"/>
      <c r="P11" s="28"/>
      <c r="Q11" s="28"/>
      <c r="R11" s="28"/>
      <c r="S11" s="28"/>
      <c r="T11" s="28"/>
      <c r="U11" s="31"/>
      <c r="V11" s="28"/>
      <c r="W11" s="28"/>
      <c r="X11" s="28"/>
      <c r="Y11" s="28"/>
    </row>
    <row r="12" s="2" customFormat="1" ht="27" customHeight="1" spans="1:25">
      <c r="A12" s="10"/>
      <c r="B12" s="19" t="s">
        <v>62</v>
      </c>
      <c r="C12" s="20"/>
      <c r="D12" s="10" t="s">
        <v>12</v>
      </c>
      <c r="E12" s="8"/>
      <c r="F12" s="12"/>
      <c r="G12" s="12"/>
      <c r="H12" s="12"/>
      <c r="I12" s="12"/>
      <c r="J12" s="12"/>
      <c r="K12" s="12"/>
      <c r="L12" s="12"/>
      <c r="O12" s="4"/>
      <c r="P12" s="4"/>
      <c r="Q12" s="4"/>
      <c r="R12" s="4"/>
      <c r="S12" s="4"/>
      <c r="T12" s="4"/>
      <c r="U12" s="5"/>
      <c r="V12" s="4"/>
      <c r="W12" s="4"/>
      <c r="X12" s="4"/>
      <c r="Y12" s="4"/>
    </row>
    <row r="13" ht="164" customHeight="1" spans="1:12">
      <c r="A13" s="21" t="s">
        <v>73</v>
      </c>
      <c r="B13" s="21"/>
      <c r="C13" s="21"/>
      <c r="D13" s="21"/>
      <c r="E13" s="21"/>
      <c r="F13" s="21"/>
      <c r="G13" s="21"/>
      <c r="H13" s="21"/>
      <c r="I13" s="21"/>
      <c r="J13" s="21"/>
      <c r="K13" s="21"/>
      <c r="L13" s="21"/>
    </row>
    <row r="15" ht="13.5" spans="2:6">
      <c r="B15" s="22" t="s">
        <v>15</v>
      </c>
      <c r="C15" s="22"/>
      <c r="D15" s="23"/>
      <c r="E15" s="24" t="s">
        <v>16</v>
      </c>
      <c r="F15" s="24"/>
    </row>
    <row r="16" ht="13.5" spans="2:6">
      <c r="B16" s="22"/>
      <c r="C16" s="22"/>
      <c r="D16" s="23"/>
      <c r="E16" s="24" t="s">
        <v>17</v>
      </c>
      <c r="F16" s="24"/>
    </row>
  </sheetData>
  <autoFilter ref="A3:Q13">
    <extLst/>
  </autoFilter>
  <mergeCells count="7">
    <mergeCell ref="A1:L1"/>
    <mergeCell ref="A2:L2"/>
    <mergeCell ref="B9:C9"/>
    <mergeCell ref="B10:C10"/>
    <mergeCell ref="B11:C11"/>
    <mergeCell ref="B12:C12"/>
    <mergeCell ref="A13:L13"/>
  </mergeCells>
  <printOptions horizontalCentered="1"/>
  <pageMargins left="0.118055555555556" right="0.118055555555556" top="0.594444444444444" bottom="0" header="0.594444444444444" footer="0"/>
  <pageSetup paperSize="9" scale="67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汇总表</vt:lpstr>
      <vt:lpstr>招标清单2024.6.26（A组团包工包料）</vt:lpstr>
      <vt:lpstr>招标清单2024.6.26（B组团包工包料）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招采中心2</cp:lastModifiedBy>
  <dcterms:created xsi:type="dcterms:W3CDTF">2024-06-19T13:56:00Z</dcterms:created>
  <dcterms:modified xsi:type="dcterms:W3CDTF">2024-06-27T01:55:02Z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CE6F446AD59142FF91BF3533E149455C_12</vt:lpwstr>
  </property>
  <property fmtid="{D5CDD505-2E9C-101B-9397-08002B2CF9AE}" pid="3" name="KSOProductBuildVer">
    <vt:lpwstr>2052-12.1.0.17133</vt:lpwstr>
  </property>
</Properties>
</file>