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tabRatio="808" firstSheet="6"/>
  </bookViews>
  <sheets>
    <sheet name="汇总表" sheetId="17" r:id="rId1"/>
    <sheet name="招标清单（水资源中心北侧、双氧水罐池）" sheetId="13" r:id="rId2"/>
    <sheet name="招标清单（水资源中心南侧）" sheetId="11" r:id="rId3"/>
    <sheet name="招标清单 (综合楼、门卫室)" sheetId="16" r:id="rId4"/>
  </sheets>
  <externalReferences>
    <externalReference r:id="rId5"/>
  </externalReferences>
  <definedNames>
    <definedName name="B">EVALUATE(#REF!)</definedName>
    <definedName name="D">EVALUATE(#REF!)</definedName>
    <definedName name="GG">EVALUATE(#REF!)</definedName>
    <definedName name="i">EVALUATE(#REF!)</definedName>
    <definedName name="蓝色">'[1]3 付款计划-按供应商'!$L$4,'[1]3 付款计划-按供应商'!$L$13,'[1]3 付款计划-按供应商'!$L$33,'[1]3 付款计划-按供应商'!$L$35,'[1]3 付款计划-按供应商'!$L$49,'[1]3 付款计划-按供应商'!$L$55,'[1]3 付款计划-按供应商'!$L$115,'[1]3 付款计划-按供应商'!$L$119,'[1]3 付款计划-按供应商'!$L$127,'[1]3 付款计划-按供应商'!$L$128,'[1]3 付款计划-按供应商'!$L$133,'[1]3 付款计划-按供应商'!$K$141,'[1]3 付款计划-按供应商'!$K$165,'[1]3 付款计划-按供应商'!$G$190,'[1]3 付款计划-按供应商'!$J$190,'[1]3 付款计划-按供应商'!$I$282,'[1]3 付款计划-按供应商'!$K$282</definedName>
    <definedName name="蓝色1">'[1]3 付款计划-按供应商'!$L$4,'[1]3 付款计划-按供应商'!$L$13,'[1]3 付款计划-按供应商'!$L$33,'[1]3 付款计划-按供应商'!$L$35,'[1]3 付款计划-按供应商'!$L$55,'[1]3 付款计划-按供应商'!$L$115,'[1]3 付款计划-按供应商'!$L$119,'[1]3 付款计划-按供应商'!$L$127,'[1]3 付款计划-按供应商'!$L$128,'[1]3 付款计划-按供应商'!$L$133,'[1]3 付款计划-按供应商'!$K$141,'[1]3 付款计划-按供应商'!$K$165,'[1]3 付款计划-按供应商'!$G$190,'[1]3 付款计划-按供应商'!$J$190,'[1]3 付款计划-按供应商'!$I$282</definedName>
    <definedName name="L">EVALUATE(#REF!)</definedName>
    <definedName name="_xlnm.Print_Titles" localSheetId="2">'招标清单（水资源中心南侧）'!$1:$3</definedName>
    <definedName name="_xlnm.Print_Area" localSheetId="2">'招标清单（水资源中心南侧）'!$A$1:$M$22</definedName>
    <definedName name="_xlnm.Print_Titles" localSheetId="1">'招标清单（水资源中心北侧、双氧水罐池）'!$1:$3</definedName>
    <definedName name="_xlnm.Print_Area" localSheetId="1">'招标清单（水资源中心北侧、双氧水罐池）'!$A$1:$N$21</definedName>
    <definedName name="_xlnm.Print_Titles" localSheetId="3">'招标清单 (综合楼、门卫室)'!$1:$3</definedName>
    <definedName name="_xlnm.Print_Area" localSheetId="3">'招标清单 (综合楼、门卫室)'!$A$1:$O$22</definedName>
    <definedName name="_xlnm.Print_Area" localSheetId="0">汇总表!$A$1:$F$9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<sst xmlns="http://schemas.openxmlformats.org/spreadsheetml/2006/main" count="260" uniqueCount="91">
  <si>
    <t>2025.8.28（修）报价清单-脚手架工程汇总表</t>
  </si>
  <si>
    <t>工程名称：南京现代表面处理科技产业中心项目B地块工程-脚手架工程（包工包料）</t>
  </si>
  <si>
    <t>序号</t>
  </si>
  <si>
    <t>名称</t>
  </si>
  <si>
    <t>不含税合价（元）</t>
  </si>
  <si>
    <t>税金（%）</t>
  </si>
  <si>
    <t>含税合价（元）</t>
  </si>
  <si>
    <t>备注</t>
  </si>
  <si>
    <t>脚手架工程</t>
  </si>
  <si>
    <t>水资源中心北侧、双氧水罐池</t>
  </si>
  <si>
    <t>水资源中心南侧</t>
  </si>
  <si>
    <t>综合楼、门卫室</t>
  </si>
  <si>
    <t>一</t>
  </si>
  <si>
    <t>合计（1+2+3）</t>
  </si>
  <si>
    <t>报价单位：</t>
  </si>
  <si>
    <t>报价日期：</t>
  </si>
  <si>
    <t>2025.8.28（修）报价清单-脚手架工程招标清单</t>
  </si>
  <si>
    <t>项目特征描述</t>
  </si>
  <si>
    <t>工程量计算规则</t>
  </si>
  <si>
    <t>计量
单位</t>
  </si>
  <si>
    <t>水资源中心北楼工程量</t>
  </si>
  <si>
    <t>双氧水罐池工程量</t>
  </si>
  <si>
    <t>暂定总工程量
A</t>
  </si>
  <si>
    <t>人工费B
（元）</t>
  </si>
  <si>
    <t>主材费C
（元）</t>
  </si>
  <si>
    <t>除主材、人工费、税金以外的其他费用D
（元）</t>
  </si>
  <si>
    <t>不含税
综合单价E=B+C+D
（元）</t>
  </si>
  <si>
    <t>不含税
综合合价F=A*E
（元）</t>
  </si>
  <si>
    <t>一、水资源中心北侧、双氧水罐池工程</t>
  </si>
  <si>
    <t>全钢管双排外脚手架</t>
  </si>
  <si>
    <r>
      <rPr>
        <sz val="11"/>
        <rFont val="宋体"/>
        <charset val="134"/>
      </rPr>
      <t>按施工图纸、交楼标准、图纸会审、招标答疑、施工方案、现行相关规范、政府相关要求，包含且不限于完成以下内容：
1、根据甲方施工方案和国家规范搭设；</t>
    </r>
    <r>
      <rPr>
        <strike/>
        <sz val="11"/>
        <rFont val="宋体"/>
        <charset val="134"/>
      </rPr>
      <t xml:space="preserve">
</t>
    </r>
    <r>
      <rPr>
        <sz val="11"/>
        <rFont val="宋体"/>
        <charset val="134"/>
      </rPr>
      <t xml:space="preserve">2、包含双排脚手架搭设、维修、拆除（含脚手架立杆垫板的制作与安放等）；
3、含各种形式的悬挑、卸荷、满铺钢筋网片、满挂安全网、铺脚手板、安装侧边挡脚板等，通道门洞拆改，连墙件、抱柱、抛撑、填芯、外架离墙增设兜网、拆架加固措施、配合塔吊人货梯附墙改架加固等；
4、含日常维护；
5、包含塔吊、施工电梯、外架等拆除过程中对脚手架进行的加固、另行搭设架体、拆除架体等；
</t>
    </r>
  </si>
  <si>
    <r>
      <rPr>
        <sz val="11"/>
        <rFont val="宋体"/>
        <charset val="134"/>
      </rPr>
      <t>按外墙外边线乘以垂直高度以面积计算。
1.</t>
    </r>
    <r>
      <rPr>
        <b/>
        <sz val="11"/>
        <rFont val="宋体"/>
        <charset val="134"/>
      </rPr>
      <t>周长计算规则：</t>
    </r>
    <r>
      <rPr>
        <sz val="11"/>
        <rFont val="宋体"/>
        <charset val="134"/>
      </rPr>
      <t>按外墙外边线的凹凸（包括凸出阳台）总长度计算，当在外轴线上凸出宽度600mm以内（含600mm）的附墙柱或者附墙装饰线的脚手架工程量已综合考虑，不予计算；在外轴线上凸出宽度600mm以外的，按凸出外边线的长度并入外墙外边线长度计算。
2.</t>
    </r>
    <r>
      <rPr>
        <b/>
        <sz val="11"/>
        <rFont val="宋体"/>
        <charset val="134"/>
      </rPr>
      <t>高度计算规则：</t>
    </r>
    <r>
      <rPr>
        <sz val="11"/>
        <rFont val="宋体"/>
        <charset val="134"/>
      </rPr>
      <t>垂直高度=室外内高差+首层室内地坪至屋面板高度+局部檐口高度+女儿墙高度+1.2m 高防护高度。</t>
    </r>
  </si>
  <si>
    <t>m2</t>
  </si>
  <si>
    <t>1、水资源中心北楼外架钢管、扣件使用时间为_7 个月。(时间按栋单独分开计算，施工电梯部位的后拆外梁不另计超期费用)。
2、外架使用工期计算方式（脚手架开始搭设时间：落地式脚手架按照首层架体开始搭设时间计算；悬挑脚手架按照第一次悬挑脚手架搭设时间开始计算。脚手架结束时间：脚手架开始拆除时为结束时间。）</t>
  </si>
  <si>
    <t>主体混凝土浇筑操作钢管双排内脚手架</t>
  </si>
  <si>
    <t>按施工图纸、交楼标准、图纸会审、招标答疑、施工方案、现行相关规范、政府相关要求，包含且不限于完成以下内容：
1、根据甲方施工方案和国家规范搭设；
2、包含双排脚手架搭设、维修、拆除。
3、根据施工操作需要铺设脚手板，通道门洞拆改，搭设抛撑、抱柱、对撑等加固措施，具体按施工方案执行，含材料转运。
4、含日常维护。</t>
  </si>
  <si>
    <t>按搭设中心线长度乘以高度以面积计算，高度算至框架梁底</t>
  </si>
  <si>
    <t>1、根据现场需求增加
2、架体钢管、扣件使用时间综合考虑。</t>
  </si>
  <si>
    <t>装修操作钢管双排内脚手架</t>
  </si>
  <si>
    <t>扣件式钢管满堂架搭设及拆除</t>
  </si>
  <si>
    <t>按施工图纸、交楼标准、图纸会审、招标答疑、施工方案、现行相关规范、政府相关要求，包含且不限于完成以下内容：
1、含1.2M高防护栏，不含铺板；
2、设剪刀撑、抛撑、连墙件、顶撑、抱柱、水平安全兜网等；
3、含日常维护；
4、按甲方施工方案执行及规范搭设。</t>
  </si>
  <si>
    <t>按实际搭设的水平投影面积乘以搭设高度以立方计算，不扣柱、梁位置，搭设高度按楼层高度减去板厚计算（板厚按最厚的考虑）</t>
  </si>
  <si>
    <t>m3</t>
  </si>
  <si>
    <t>1、搭设高度≤6m
2、架体钢管、扣件使用时间综合考虑。</t>
  </si>
  <si>
    <t>1、搭设高度6m＜h≤9m
2、架体钢管、扣件使用时间综合考虑。</t>
  </si>
  <si>
    <t>1、搭设高度度＞9m
2、架体钢管、扣件使用时间综合考虑。</t>
  </si>
  <si>
    <t>电梯井脚手架</t>
  </si>
  <si>
    <t>1、包搭、拆架、满铺钢笆网。
2、包架体维护、加固。
3、包卸荷钢丝绳安装、拆除等。
4、按甲方施工方案执行及规范搭设。</t>
  </si>
  <si>
    <t>按电梯井周长一半乘以实际高度以面积计算（按双排计价）</t>
  </si>
  <si>
    <t>搭设钢管移动操作架</t>
  </si>
  <si>
    <t>1、包搭包拆，包转移至指定区域，按照规范及甲方专项施工方案要求搭设。
2、含日常维护。</t>
  </si>
  <si>
    <t>按实际搭设长度*宽度*高度以立方计算</t>
  </si>
  <si>
    <t>无塔吊拆除外架补偿费用</t>
  </si>
  <si>
    <t>1、塔吊提前拆除后，乙方需在无塔吊情况下拆除外架</t>
  </si>
  <si>
    <t>按实际发生工程量计算</t>
  </si>
  <si>
    <t>根据现场情况</t>
  </si>
  <si>
    <t>外架钢管扣件材料延期补偿费</t>
  </si>
  <si>
    <r>
      <rPr>
        <sz val="11"/>
        <rFont val="宋体"/>
        <charset val="134"/>
      </rPr>
      <t>1、仅计算</t>
    </r>
    <r>
      <rPr>
        <b/>
        <sz val="12"/>
        <rFont val="宋体"/>
        <charset val="134"/>
      </rPr>
      <t>正负零以上</t>
    </r>
    <r>
      <rPr>
        <sz val="12"/>
        <rFont val="宋体"/>
        <charset val="134"/>
      </rPr>
      <t>外架钢管扣件超期租赁费。</t>
    </r>
  </si>
  <si>
    <t>按外架延期未拆除部分的外架面积计算</t>
  </si>
  <si>
    <t>元/月·m2</t>
  </si>
  <si>
    <t>1、如果脚手架提前拆除，按此单价相应扣减。
2、如不足一个月的，按实际延期天数计算，合同单价(元/月·m2)÷30天x实际延期天数。</t>
  </si>
  <si>
    <t>脚手架工程安全文明施工</t>
  </si>
  <si>
    <t>按施工图纸、交楼标准、图纸会审、招标答疑、施工方案、现行相关规范、政府相关要求等完成安全文明施工工程，包含且不限于以下内容：
1、根据甲方下发的临时建筑施工图及甲方要求施工
2、包含各类（单、双层）防护棚的搭设、拆除工作（如加工棚、防护棚、施工通道等），包含所有防护棚下层走道铺板架体的搭拆。
3、包含各类铁皮棚的搭设、拆除工作（如工棚、工具房及其它多种铁皮顶棚等）。
4、包含“四口”“五临边”安全防护搭设、拆除工作（如楼梯口、通道口、预留洞口、电梯井口等部位的安全防护栏安拆，施工电梯平台/防护棚/走道及楼层进出走道搭拆、分施工段施工的高度差安全防护栏安拆、塔吊附着操作通道搭拆、临时施工上人梯及过道搭拆等）。
5、包含落地式卸料平台安拆，包含一次主体结构施工、二次结构施工中的各类悬挑式卸料平台及预埋件安拆（含卸荷钢丝绳按施工专项方案制作及保养）。
6、包含施工楼梯搭拆、物料提升机外防护搭拆、塔吊附墙悬挑操作平台脚手架搭拆、施工电梯/提升机卸料附墙拆除时操作架搭拆、灯架搭设、物料提升机外防护等。
7、包含悬挂标语、警示标牌、楼层标牌、楼层分色带、安全挡板、刷红白漆工作及承包范围内的相关安全文明施工及其配合工作等。</t>
  </si>
  <si>
    <t>按建筑物/构筑物建筑面积计算，计算规则执行《建筑工程建筑面积计算规范》GB/T50353-2013</t>
  </si>
  <si>
    <t>1、按甲方方案执行;
2、不包含施工楼梯踏步模板安装、不包含各类防护棚模板销板、不包含施工电梯卸料走道铺板。</t>
  </si>
  <si>
    <t>二</t>
  </si>
  <si>
    <t>不含税合计（1+...+10）</t>
  </si>
  <si>
    <t>元</t>
  </si>
  <si>
    <t>三</t>
  </si>
  <si>
    <r>
      <rPr>
        <b/>
        <sz val="12"/>
        <rFont val="宋体"/>
        <charset val="134"/>
      </rPr>
      <t>税金（含税</t>
    </r>
    <r>
      <rPr>
        <b/>
        <u/>
        <sz val="12"/>
        <rFont val="宋体"/>
        <charset val="134"/>
      </rPr>
      <t xml:space="preserve">    %</t>
    </r>
    <r>
      <rPr>
        <b/>
        <sz val="12"/>
        <rFont val="宋体"/>
        <charset val="134"/>
      </rPr>
      <t>）</t>
    </r>
  </si>
  <si>
    <t>四</t>
  </si>
  <si>
    <t>含税合计（二+三）</t>
  </si>
  <si>
    <r>
      <t>备注：
1、本工程为包工包料，以上价格为含税价，开具增值税专用发票（税率按国家政策执行，造价随之调整）。
2、本工程无塔吊覆盖费用已包含在综合单价内。
3、其他费用D：包含辅材、机械费、措施费、管理费、利润等除主材、人工费及税金以外的其他所有费用。</t>
    </r>
    <r>
      <rPr>
        <b/>
        <sz val="11"/>
        <rFont val="宋体"/>
        <charset val="134"/>
      </rPr>
      <t xml:space="preserve">
4、其他分包单位（模板班组除外）如需使用钢管和扣件等其他材料均由乙方无偿提供，其他分包单位使用钢管和扣件材料前需向项目部提报材料申购单，经项目部项目总指挥签字确认后再由乙方提供钢管和扣件材料给其他分包单位，并做好相应的材料签收手续（借用、集中归还）；如果其他分包单位有非必要使用的钢管和扣件材料浪费，由乙方申请项目部认定相关分包单位按市场价计价赔偿给乙方。
5、单价包含外墙封闭兜网因装饰阶段外墙放线、定点、抹灰、贴砖施工而重复拆除、恢复安全兜网费用，不另计费。
6、单价内容因不可抗力因素导致外架变形而产生的修复费用。
7、搭设外架：拆除外架人工费占单价比重为：70%：30%。
8、本清单未注明的承包内容，详见合同相应条款。
9、本次招标清单编制依据：2025年7月9日下发的审图版图纸。
</t>
    </r>
  </si>
  <si>
    <t>水资源中心南楼工程量</t>
  </si>
  <si>
    <t>一、水资源中心南侧工程</t>
  </si>
  <si>
    <t>1、水资源中心南楼外架钢管、扣件使用时间为_12 个月(时间按栋单独分开计算，施工电梯部位的后拆外梁不另计超期费用)。
2、外架使用工期计算方式（脚手架开始搭设时间：落地式脚手架按照首层架体开始搭设时间计算；悬挑脚手架按照第一次悬挑脚手架搭设时间开始计算。脚手架结束时间：脚手架开始拆除时为结束时间。）</t>
  </si>
  <si>
    <t>落地式脚手架搭设后拆除二次搭拆</t>
  </si>
  <si>
    <r>
      <rPr>
        <sz val="11"/>
        <rFont val="宋体"/>
        <charset val="134"/>
      </rPr>
      <t>按施工图纸、交楼标准、图纸会审、招标答疑、施工方案、现行相关规范、政府相关要求，包含且不限于完成以下内容：
1、根据甲方施工方案和国家规范搭设；</t>
    </r>
    <r>
      <rPr>
        <strike/>
        <sz val="11"/>
        <rFont val="宋体"/>
        <charset val="134"/>
      </rPr>
      <t xml:space="preserve">
</t>
    </r>
    <r>
      <rPr>
        <sz val="11"/>
        <rFont val="宋体"/>
        <charset val="134"/>
      </rPr>
      <t>2、包含双排脚手架搭设、维修、拆除（含脚手架立杆垫板的制作与安放等）；
3、含各种形式的悬挑、卸荷、满铺钢筋网片、满挂安全网、铺脚手板、安装侧边挡脚板等，通道门洞拆改，连墙件、抱柱、填芯、外架离墙增设兜网、拆架加固措施、配合塔吊人货梯附墙改架加固等；
4、含日常维护；
5、包含塔吊、施工电梯、外架等拆除过程中对脚手架进行的加固、另行搭设架体、拆除架体等；</t>
    </r>
  </si>
  <si>
    <t>按外墙外边线乘以垂直高度以实际搭设面积计算</t>
  </si>
  <si>
    <t>1、根据现场需求增加（地下室至首次悬挑部位在回土前需要拆除，后续需要使用时的搭设工作）
2、架体钢管、扣件使用时间综合考虑。</t>
  </si>
  <si>
    <t>1、含1.2M高防护栏，不含铺板；
2、设剪刀撑、抛撑、连墙件、顶撑、抱柱、水平安全兜网等；
3、含日常维护；
4、按甲方施工方案执行及规范搭设。</t>
  </si>
  <si>
    <t>不含税合计（1+...+12）</t>
  </si>
  <si>
    <r>
      <t>备注：
1、本工程为包工包料，以上价格为含税价，开具增值税专用发票（税率按国家政策执行，造价随之调整）。
2、本工程无塔吊覆盖费用已包含在综合单价内。
3、其他费用D：包含辅材、机械费、措施费、管理费、利润等除主材、人工费及税金以外的其他所有费用。</t>
    </r>
    <r>
      <rPr>
        <b/>
        <sz val="11"/>
        <rFont val="宋体"/>
        <charset val="134"/>
      </rPr>
      <t xml:space="preserve">
4、其他分包单位（模板班组除外）如需使用钢管和扣件等其他材料均由乙方无偿提供，其他分包单位使用钢管和扣件材料前需向项目部提报材料申购单，经项目部项目总指挥签字确认后再由乙方提供钢管和扣件材料给其他分包单位，并做好相应的材料签收手续（借用、集中归还）；如果其他分包单位有非必要使用的钢管和扣件材料浪费，由乙方申请项目部认定相关分包单位按市场价计价赔偿给乙方。
5、单价包含外墙封闭兜网因装饰阶段外墙放线、定点、抹灰、贴砖施工而重复拆除、恢复安全兜网费用，不另计费。
6、单价内容因不可抗力因素导致外架变形而产生的修复费用。
7、搭设外架：拆除外架人工费占单价比重为：70%：30%。
8、本清单未注明的承包内容，详见合同相应条款。
9、本次招标清单编制依据：2025年7月9日下发的审图版图纸。
</t>
    </r>
    <r>
      <rPr>
        <b/>
        <sz val="11"/>
        <color rgb="FFFF0000"/>
        <rFont val="宋体"/>
        <charset val="134"/>
      </rPr>
      <t xml:space="preserve">
</t>
    </r>
  </si>
  <si>
    <t>综合楼工程量</t>
  </si>
  <si>
    <t>门卫4工程量</t>
  </si>
  <si>
    <t>门卫5工程量</t>
  </si>
  <si>
    <t>一、综合楼、门卫室工程</t>
  </si>
  <si>
    <t>按施工图纸、交楼标准、图纸会审、招标答疑、施工方案、现行相关规范、政府相关要求，包含且不限于完成以下内容：
1、根据甲方施工方案和国家规范搭设；
2、包含双排脚手架搭设、维修、拆除（含脚手架立杆垫板的制作与安放等）；
3、含各种形式的悬挑、卸荷、满铺钢筋网片、满挂安全网、铺脚手板、安装侧边挡脚板等，通道门洞拆改，连墙件、抱柱、填芯、外架离墙增设兜网、拆架加固措施、配合塔吊人货梯附墙改架加固等；
4、含日常维护；
5、包含塔吊、施工电梯、外架等拆除过程中对脚手架进行的加固、另行搭设架体、拆除架体等；</t>
  </si>
  <si>
    <t>1、综合楼外架钢管、扣件使用时间为_11 个月；(时间按栋单独分开计算，施工电梯部位的后拆外梁不另计超期费用)。
2、外架使用工期计算方式（脚手架开始搭设时间：落地式脚手架按照首层架体开始搭设时间计算；悬挑脚手架按照第一次悬挑脚手架搭设时间开始计算。脚手架结束时间：脚手架开始拆除时为结束时间。）</t>
  </si>
  <si>
    <r>
      <rPr>
        <sz val="11"/>
        <rFont val="宋体"/>
        <charset val="134"/>
      </rPr>
      <t>按施工图纸、交楼标准、图纸会审、招标答疑、施工方案、现行相关规范、政府相关要求，包含且不限于完成以下内容：
1、根据甲方施工方案和国家规范搭设；</t>
    </r>
    <r>
      <rPr>
        <strike/>
        <sz val="11"/>
        <rFont val="宋体"/>
        <charset val="134"/>
      </rPr>
      <t xml:space="preserve">
</t>
    </r>
    <r>
      <rPr>
        <sz val="11"/>
        <rFont val="宋体"/>
        <charset val="134"/>
      </rPr>
      <t xml:space="preserve">2、包含双排脚手架搭设、维修、拆除（含脚手架立杆垫板的制作与安放等）；
3、含各种形式的悬挑、卸荷、满铺钢筋网片、满挂安全网、铺脚手板、安装侧边挡脚板等，通道门洞拆改，连墙件、抱柱、填芯、外架离墙增设兜网、拆架加固措施、配合塔吊人货梯附墙改架加固等；
4、含日常维护；
5、包含塔吊、施工电梯、外架等拆除过程中对脚手架进行的加固、另行搭设架体、拆除架体等；
</t>
    </r>
  </si>
  <si>
    <r>
      <t>备注：
1、本工程为包工包料，以上价格为含税价，开具增值税专用发票（税率按国家政策执行，造价随之调整）。
2、本工程无塔吊覆盖费用已包含在综合单价内。
3、其他费用D：包含辅材、机械费、措施费、管理费、利润等除主材、人工费及税金以外的其他所有费用。</t>
    </r>
    <r>
      <rPr>
        <b/>
        <sz val="11"/>
        <rFont val="宋体"/>
        <charset val="134"/>
      </rPr>
      <t xml:space="preserve">
4、其他分包单位（模板班组除外）如需使用钢管和扣件等其他材料均由乙方无偿提供，其他分包单位使用钢管和扣件材料前需向项目部提报材料申购单，经项目部项目总指挥签字确认后再由乙方提供钢管和扣件材料给其他分包单位，并做好相应的材料签收手续（借用、集中归还）；如果其他分包单位有非必要使用的钢管和扣件材料浪费，由乙方申请项目部认定相关分包单位按市场价计价赔偿给乙方。
5、单价包含外墙封闭兜网因装饰阶段外墙放线、定点、抹灰、贴砖施工而重复拆除、恢复安全兜网费用，不另计费。
6、单价内容因不可抗力因素导致外架变形而产生的修复费用。
7、搭设外架：拆除外架人工费占单价比重为：70%：30%。
8、本清单未注明的承包内容，详见合同相应条款。
9、本次招标清单编制依据：2025年7月9日下发的审图版图纸。
10、门卫室4、门卫室5因无图纸按照同等楼栋暂估工程量。</t>
    </r>
    <r>
      <rPr>
        <b/>
        <sz val="11"/>
        <color rgb="FFFF0000"/>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</si>
</sst>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39">
    <font>
      <sz val="9"/>
      <color theme="1"/>
      <name val="??"/>
      <charset val="134"/>
      <scheme val="minor"/>
    </font>
    <font>
      <b/>
      <sz val="10"/>
      <name val="宋体"/>
      <charset val="134"/>
    </font>
    <font>
      <b/>
      <sz val="11"/>
      <name val="宋体"/>
      <charset val="134"/>
    </font>
    <font>
      <sz val="11"/>
      <name val="宋体"/>
      <charset val="134"/>
    </font>
    <font>
      <sz val="9"/>
      <name val="宋体"/>
      <charset val="134"/>
    </font>
    <font>
      <sz val="9"/>
      <color rgb="FFFF0000"/>
      <name val="宋体"/>
      <charset val="134"/>
    </font>
    <font>
      <b/>
      <sz val="20"/>
      <name val="宋体"/>
      <charset val="134"/>
    </font>
    <font>
      <sz val="12"/>
      <name val="宋体"/>
      <charset val="134"/>
    </font>
    <font>
      <b/>
      <sz val="12"/>
      <name val="宋体"/>
      <charset val="134"/>
    </font>
    <font>
      <b/>
      <sz val="10"/>
      <color rgb="FFFF0000"/>
      <name val="宋体"/>
      <charset val="134"/>
    </font>
    <font>
      <b/>
      <sz val="11"/>
      <color rgb="FFFF0000"/>
      <name val="宋体"/>
      <charset val="134"/>
    </font>
    <font>
      <sz val="11"/>
      <color rgb="FFFF0000"/>
      <name val="宋体"/>
      <charset val="134"/>
    </font>
    <font>
      <sz val="9"/>
      <name val="??"/>
      <charset val="134"/>
      <scheme val="minor"/>
    </font>
    <font>
      <b/>
      <sz val="9"/>
      <name val="??"/>
      <charset val="134"/>
      <scheme val="minor"/>
    </font>
    <font>
      <b/>
      <sz val="14"/>
      <name val="??"/>
      <charset val="134"/>
      <scheme val="minor"/>
    </font>
    <font>
      <b/>
      <sz val="11"/>
      <name val="??"/>
      <charset val="134"/>
      <scheme val="minor"/>
    </font>
    <font>
      <sz val="11"/>
      <name val="??"/>
      <charset val="134"/>
      <scheme val="minor"/>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trike/>
      <sz val="11"/>
      <name val="宋体"/>
      <charset val="134"/>
    </font>
    <font>
      <b/>
      <u/>
      <sz val="12"/>
      <name val="宋体"/>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1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5" fillId="0" borderId="0" applyNumberFormat="0" applyFill="0" applyBorder="0" applyAlignment="0" applyProtection="0">
      <alignment vertical="center"/>
    </xf>
    <xf numFmtId="0" fontId="26" fillId="4" borderId="15" applyNumberFormat="0" applyAlignment="0" applyProtection="0">
      <alignment vertical="center"/>
    </xf>
    <xf numFmtId="0" fontId="27" fillId="5" borderId="16" applyNumberFormat="0" applyAlignment="0" applyProtection="0">
      <alignment vertical="center"/>
    </xf>
    <xf numFmtId="0" fontId="28" fillId="5" borderId="15" applyNumberFormat="0" applyAlignment="0" applyProtection="0">
      <alignment vertical="center"/>
    </xf>
    <xf numFmtId="0" fontId="29" fillId="6" borderId="17" applyNumberFormat="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7" fillId="0" borderId="0"/>
    <xf numFmtId="0" fontId="0" fillId="0" borderId="0"/>
  </cellStyleXfs>
  <cellXfs count="76">
    <xf numFmtId="0" fontId="0" fillId="0" borderId="0" xfId="50"/>
    <xf numFmtId="0" fontId="1" fillId="0" borderId="0" xfId="50" applyFont="1" applyAlignment="1">
      <alignment vertical="center"/>
    </xf>
    <xf numFmtId="0" fontId="2" fillId="0" borderId="0" xfId="50" applyFont="1" applyAlignment="1">
      <alignment horizontal="center"/>
    </xf>
    <xf numFmtId="0" fontId="3" fillId="0" borderId="0" xfId="50" applyFont="1"/>
    <xf numFmtId="0" fontId="2" fillId="0" borderId="0" xfId="50" applyFont="1" applyAlignment="1">
      <alignment horizontal="center" vertical="center"/>
    </xf>
    <xf numFmtId="0" fontId="4" fillId="0" borderId="0" xfId="50" applyFont="1"/>
    <xf numFmtId="0" fontId="4" fillId="0" borderId="0" xfId="50" applyFont="1" applyAlignment="1">
      <alignment horizontal="left"/>
    </xf>
    <xf numFmtId="176" fontId="4" fillId="0" borderId="0" xfId="50" applyNumberFormat="1" applyFont="1" applyAlignment="1">
      <alignment horizontal="center"/>
    </xf>
    <xf numFmtId="0" fontId="5" fillId="0" borderId="0" xfId="50" applyFont="1"/>
    <xf numFmtId="0" fontId="6" fillId="2" borderId="0" xfId="50" applyFont="1" applyFill="1" applyAlignment="1">
      <alignment horizontal="center" vertical="center" wrapText="1"/>
    </xf>
    <xf numFmtId="0" fontId="6" fillId="2" borderId="0" xfId="50" applyFont="1" applyFill="1" applyAlignment="1">
      <alignment horizontal="left" vertical="center" wrapText="1"/>
    </xf>
    <xf numFmtId="176" fontId="6" fillId="2" borderId="0" xfId="50" applyNumberFormat="1" applyFont="1" applyFill="1" applyAlignment="1">
      <alignment horizontal="center" vertical="center" wrapText="1"/>
    </xf>
    <xf numFmtId="0" fontId="2" fillId="2" borderId="0" xfId="50" applyFont="1" applyFill="1" applyAlignment="1">
      <alignment horizontal="left" vertical="center" wrapText="1"/>
    </xf>
    <xf numFmtId="176" fontId="2" fillId="2" borderId="0" xfId="50" applyNumberFormat="1" applyFont="1" applyFill="1" applyAlignment="1">
      <alignment horizontal="center" vertical="center" wrapText="1"/>
    </xf>
    <xf numFmtId="0" fontId="2" fillId="2" borderId="1" xfId="50"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0" fontId="2" fillId="2" borderId="2" xfId="50" applyFont="1" applyFill="1" applyBorder="1" applyAlignment="1">
      <alignment horizontal="left" vertical="center" wrapText="1"/>
    </xf>
    <xf numFmtId="0" fontId="2" fillId="2" borderId="3" xfId="50" applyFont="1" applyFill="1" applyBorder="1" applyAlignment="1">
      <alignment horizontal="left" vertical="center" wrapText="1"/>
    </xf>
    <xf numFmtId="0" fontId="2" fillId="2" borderId="4" xfId="50" applyFont="1" applyFill="1" applyBorder="1" applyAlignment="1">
      <alignment horizontal="left" vertical="center" wrapText="1"/>
    </xf>
    <xf numFmtId="0" fontId="3" fillId="0" borderId="5" xfId="0" applyFont="1" applyFill="1" applyBorder="1" applyAlignment="1">
      <alignment horizontal="center" vertical="center" wrapText="1"/>
    </xf>
    <xf numFmtId="176" fontId="3" fillId="2" borderId="5" xfId="50" applyNumberFormat="1" applyFont="1" applyFill="1" applyBorder="1" applyAlignment="1">
      <alignment horizontal="center" vertical="center" wrapText="1"/>
    </xf>
    <xf numFmtId="176" fontId="3" fillId="0" borderId="5" xfId="50" applyNumberFormat="1"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2" borderId="1" xfId="5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5" xfId="0" applyFont="1" applyFill="1" applyBorder="1" applyAlignment="1">
      <alignment horizontal="left" vertical="center" wrapText="1"/>
    </xf>
    <xf numFmtId="177" fontId="3" fillId="2" borderId="1" xfId="5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protection locked="0"/>
    </xf>
    <xf numFmtId="0" fontId="3" fillId="2" borderId="6" xfId="50" applyFont="1" applyFill="1" applyBorder="1" applyAlignment="1">
      <alignment horizontal="center" vertical="center" wrapText="1"/>
    </xf>
    <xf numFmtId="176" fontId="3" fillId="2" borderId="6" xfId="50" applyNumberFormat="1" applyFont="1" applyFill="1" applyBorder="1" applyAlignment="1">
      <alignment horizontal="center" vertical="center" wrapText="1"/>
    </xf>
    <xf numFmtId="176" fontId="3" fillId="0" borderId="6" xfId="50" applyNumberFormat="1" applyFont="1" applyFill="1" applyBorder="1" applyAlignment="1">
      <alignment horizontal="center" vertical="center" wrapText="1"/>
    </xf>
    <xf numFmtId="0" fontId="3" fillId="2" borderId="5" xfId="5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50" applyNumberFormat="1" applyFont="1" applyFill="1" applyBorder="1" applyAlignment="1">
      <alignment horizontal="center" vertical="center"/>
    </xf>
    <xf numFmtId="0" fontId="8" fillId="0" borderId="2" xfId="0" applyFont="1" applyFill="1" applyBorder="1" applyAlignment="1">
      <alignment horizontal="center" vertical="center"/>
    </xf>
    <xf numFmtId="0" fontId="3" fillId="0" borderId="1" xfId="50" applyFont="1" applyBorder="1" applyAlignment="1">
      <alignment horizontal="left" vertical="center"/>
    </xf>
    <xf numFmtId="0" fontId="3" fillId="0" borderId="1" xfId="50" applyFont="1" applyBorder="1" applyAlignment="1">
      <alignment horizontal="left" vertical="center" wrapText="1"/>
    </xf>
    <xf numFmtId="0" fontId="3" fillId="0" borderId="0" xfId="50" applyFont="1" applyAlignment="1">
      <alignment vertical="center"/>
    </xf>
    <xf numFmtId="0" fontId="9" fillId="0" borderId="0" xfId="50" applyFont="1" applyAlignment="1">
      <alignment vertical="center"/>
    </xf>
    <xf numFmtId="178" fontId="2" fillId="0" borderId="1" xfId="50" applyNumberFormat="1" applyFont="1" applyFill="1" applyBorder="1" applyAlignment="1">
      <alignment horizontal="center" vertical="center" wrapText="1"/>
    </xf>
    <xf numFmtId="0" fontId="10" fillId="0" borderId="0" xfId="50" applyFont="1" applyAlignment="1">
      <alignment horizontal="center"/>
    </xf>
    <xf numFmtId="0" fontId="11" fillId="0" borderId="0" xfId="50" applyFont="1"/>
    <xf numFmtId="0" fontId="2" fillId="2" borderId="1" xfId="50" applyFont="1" applyFill="1" applyBorder="1" applyAlignment="1">
      <alignment horizontal="left" vertical="center" wrapText="1"/>
    </xf>
    <xf numFmtId="0" fontId="3" fillId="2" borderId="1" xfId="50" applyFont="1" applyFill="1" applyBorder="1" applyAlignment="1">
      <alignment horizontal="left" vertical="center" wrapText="1"/>
    </xf>
    <xf numFmtId="176" fontId="3" fillId="2" borderId="1" xfId="50" applyNumberFormat="1" applyFont="1" applyFill="1" applyBorder="1" applyAlignment="1">
      <alignment horizontal="center" vertical="center"/>
    </xf>
    <xf numFmtId="0" fontId="3" fillId="2" borderId="6" xfId="50" applyFont="1" applyFill="1" applyBorder="1" applyAlignment="1">
      <alignment horizontal="left" vertical="center" wrapText="1"/>
    </xf>
    <xf numFmtId="0" fontId="3" fillId="2" borderId="5" xfId="50" applyFont="1" applyFill="1" applyBorder="1" applyAlignment="1">
      <alignment horizontal="left" vertical="center" wrapText="1"/>
    </xf>
    <xf numFmtId="0" fontId="2" fillId="0" borderId="1" xfId="50" applyFont="1" applyFill="1" applyBorder="1" applyAlignment="1">
      <alignment horizontal="left" vertical="center"/>
    </xf>
    <xf numFmtId="0" fontId="10" fillId="0" borderId="0" xfId="50" applyFont="1" applyAlignment="1">
      <alignment horizontal="center" vertical="center"/>
    </xf>
    <xf numFmtId="0" fontId="3" fillId="0" borderId="0" xfId="50" applyFont="1" applyAlignment="1">
      <alignment horizontal="center"/>
    </xf>
    <xf numFmtId="0" fontId="11" fillId="2" borderId="1" xfId="50" applyFont="1" applyFill="1" applyBorder="1" applyAlignment="1">
      <alignment horizontal="center" vertical="center" wrapText="1"/>
    </xf>
    <xf numFmtId="176" fontId="3" fillId="0" borderId="8" xfId="50" applyNumberFormat="1" applyFont="1" applyFill="1" applyBorder="1" applyAlignment="1">
      <alignment horizontal="center" vertical="center" wrapText="1"/>
    </xf>
    <xf numFmtId="176" fontId="3" fillId="0" borderId="9" xfId="50" applyNumberFormat="1" applyFont="1" applyFill="1" applyBorder="1" applyAlignment="1">
      <alignment horizontal="center" vertical="center" wrapText="1"/>
    </xf>
    <xf numFmtId="0" fontId="3" fillId="0" borderId="0" xfId="50" applyFont="1" applyAlignment="1">
      <alignment horizontal="center" vertical="center"/>
    </xf>
    <xf numFmtId="0" fontId="11" fillId="0" borderId="0" xfId="50" applyFont="1" applyAlignment="1">
      <alignment horizontal="center"/>
    </xf>
    <xf numFmtId="176" fontId="3" fillId="0" borderId="10" xfId="50" applyNumberFormat="1" applyFont="1" applyFill="1" applyBorder="1" applyAlignment="1">
      <alignment horizontal="center" vertical="center" wrapText="1"/>
    </xf>
    <xf numFmtId="176" fontId="3" fillId="0" borderId="11" xfId="50" applyNumberFormat="1" applyFont="1" applyFill="1" applyBorder="1" applyAlignment="1">
      <alignment horizontal="center" vertical="center" wrapText="1"/>
    </xf>
    <xf numFmtId="0" fontId="12" fillId="0" borderId="0" xfId="50" applyFont="1" applyAlignment="1">
      <alignment horizontal="center" vertical="center"/>
    </xf>
    <xf numFmtId="0" fontId="13" fillId="0" borderId="0" xfId="50" applyFont="1" applyAlignment="1">
      <alignment horizontal="center" vertical="center"/>
    </xf>
    <xf numFmtId="0" fontId="14" fillId="0" borderId="0" xfId="50" applyFont="1" applyAlignment="1">
      <alignment horizontal="center" vertical="center"/>
    </xf>
    <xf numFmtId="0" fontId="15" fillId="0" borderId="6" xfId="50" applyFont="1" applyBorder="1" applyAlignment="1">
      <alignment horizontal="center" vertical="center"/>
    </xf>
    <xf numFmtId="0" fontId="15" fillId="0" borderId="1" xfId="50" applyFont="1" applyBorder="1" applyAlignment="1">
      <alignment horizontal="center" vertical="center" wrapText="1"/>
    </xf>
    <xf numFmtId="0" fontId="15" fillId="0" borderId="1" xfId="50" applyFont="1" applyBorder="1" applyAlignment="1">
      <alignment horizontal="center" vertical="center"/>
    </xf>
    <xf numFmtId="0" fontId="16" fillId="0" borderId="1" xfId="50" applyFont="1" applyBorder="1" applyAlignment="1">
      <alignment horizontal="center" vertical="center"/>
    </xf>
    <xf numFmtId="0" fontId="16" fillId="0" borderId="1" xfId="5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城A标门窗清单 2 2" xfId="49"/>
    <cellStyle name="Normal" xfId="50"/>
  </cellStyles>
  <tableStyles count="0" defaultTableStyle="TableStyleMedium2"/>
  <colors>
    <mruColors>
      <color rgb="00FFC000"/>
      <color rgb="00FFFF00"/>
      <color rgb="002025F6"/>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8\01-&#36164;&#37329;&#35745;&#21010;\&#21608;&#36164;&#37329;&#35745;&#21010;\&#36164;&#37329;&#35745;&#21010;&#25253;&#34920;-%20&#20013;&#27888;&#24314;&#23433;%202022-11-3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表封面"/>
      <sheetName val="1 资金计划"/>
      <sheetName val="2 资金余额表"/>
      <sheetName val="3 付款计划-按供应商"/>
      <sheetName val="sheet2"/>
      <sheetName val="4 付款计划-按项目"/>
      <sheetName val="5应收-已审批完成"/>
      <sheetName val="6应收-已送批待审批"/>
      <sheetName val="7周资金计划执行情况"/>
      <sheetName val="应付款登记表"/>
      <sheetName val="1"/>
      <sheetName val="供应商目录"/>
      <sheetName val="供应商滞纳金"/>
      <sheetName val="备注"/>
      <sheetName val="Sheet1"/>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tabSelected="1" view="pageBreakPreview" zoomScaleNormal="100" workbookViewId="0">
      <selection activeCell="A1" sqref="A1:F1"/>
    </sheetView>
  </sheetViews>
  <sheetFormatPr defaultColWidth="12" defaultRowHeight="27" customHeight="1" outlineLevelCol="5"/>
  <cols>
    <col min="1" max="1" width="10.7142857142857" style="68" customWidth="1"/>
    <col min="2" max="2" width="26.1428571428571" style="68" customWidth="1"/>
    <col min="3" max="5" width="21.4285714285714" style="68" customWidth="1"/>
    <col min="6" max="6" width="24.1428571428571" style="68" customWidth="1"/>
    <col min="7" max="16364" width="12" style="68" customWidth="1"/>
    <col min="16365" max="16384" width="12" style="68"/>
  </cols>
  <sheetData>
    <row r="1" s="68" customFormat="1" ht="48" customHeight="1" spans="1:6">
      <c r="A1" s="70" t="s">
        <v>0</v>
      </c>
      <c r="B1" s="70"/>
      <c r="C1" s="70"/>
      <c r="D1" s="70"/>
      <c r="E1" s="70"/>
      <c r="F1" s="70"/>
    </row>
    <row r="2" s="68" customFormat="1" customHeight="1" spans="1:6">
      <c r="A2" s="12" t="s">
        <v>1</v>
      </c>
      <c r="B2" s="12"/>
      <c r="C2" s="12"/>
      <c r="D2" s="12"/>
      <c r="E2" s="12"/>
      <c r="F2" s="70"/>
    </row>
    <row r="3" s="68" customFormat="1" ht="60" customHeight="1" spans="1:6">
      <c r="A3" s="71" t="s">
        <v>2</v>
      </c>
      <c r="B3" s="71" t="s">
        <v>3</v>
      </c>
      <c r="C3" s="72" t="s">
        <v>4</v>
      </c>
      <c r="D3" s="72" t="s">
        <v>5</v>
      </c>
      <c r="E3" s="72" t="s">
        <v>6</v>
      </c>
      <c r="F3" s="73" t="s">
        <v>7</v>
      </c>
    </row>
    <row r="4" s="69" customFormat="1" ht="36" customHeight="1" spans="1:6">
      <c r="A4" s="73"/>
      <c r="B4" s="73" t="s">
        <v>8</v>
      </c>
      <c r="C4" s="73"/>
      <c r="D4" s="73"/>
      <c r="E4" s="73"/>
      <c r="F4" s="73"/>
    </row>
    <row r="5" s="68" customFormat="1" ht="47" customHeight="1" spans="1:6">
      <c r="A5" s="74">
        <v>1</v>
      </c>
      <c r="B5" s="23" t="s">
        <v>9</v>
      </c>
      <c r="C5" s="74"/>
      <c r="D5" s="74"/>
      <c r="E5" s="74"/>
      <c r="F5" s="75"/>
    </row>
    <row r="6" s="68" customFormat="1" ht="47" customHeight="1" spans="1:6">
      <c r="A6" s="74">
        <v>2</v>
      </c>
      <c r="B6" s="23" t="s">
        <v>10</v>
      </c>
      <c r="C6" s="74"/>
      <c r="D6" s="74"/>
      <c r="E6" s="74"/>
      <c r="F6" s="75"/>
    </row>
    <row r="7" s="68" customFormat="1" ht="47" customHeight="1" spans="1:6">
      <c r="A7" s="74">
        <v>3</v>
      </c>
      <c r="B7" s="23" t="s">
        <v>11</v>
      </c>
      <c r="C7" s="74"/>
      <c r="D7" s="74"/>
      <c r="E7" s="74"/>
      <c r="F7" s="75"/>
    </row>
    <row r="8" s="69" customFormat="1" ht="36" customHeight="1" spans="1:6">
      <c r="A8" s="73" t="s">
        <v>12</v>
      </c>
      <c r="B8" s="73" t="s">
        <v>13</v>
      </c>
      <c r="C8" s="73"/>
      <c r="D8" s="73"/>
      <c r="E8" s="73"/>
      <c r="F8" s="73"/>
    </row>
    <row r="9" s="68" customFormat="1" customHeight="1" spans="2:4">
      <c r="B9" s="68" t="s">
        <v>14</v>
      </c>
      <c r="C9" s="68"/>
      <c r="D9" s="68" t="s">
        <v>15</v>
      </c>
    </row>
  </sheetData>
  <mergeCells count="2">
    <mergeCell ref="A1:F1"/>
    <mergeCell ref="A2:E2"/>
  </mergeCells>
  <pageMargins left="1.29861111111111"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pageSetUpPr fitToPage="1"/>
  </sheetPr>
  <dimension ref="A1:O21"/>
  <sheetViews>
    <sheetView showGridLines="0" view="pageBreakPreview" zoomScale="80" zoomScaleNormal="85" workbookViewId="0">
      <pane ySplit="3" topLeftCell="A13" activePane="bottomLeft" state="frozen"/>
      <selection/>
      <selection pane="bottomLeft" activeCell="F15" sqref="F15:F16"/>
    </sheetView>
  </sheetViews>
  <sheetFormatPr defaultColWidth="9" defaultRowHeight="11.25"/>
  <cols>
    <col min="1" max="1" width="6.28571428571429" style="5" customWidth="1"/>
    <col min="2" max="2" width="23.3619047619048" style="6" customWidth="1"/>
    <col min="3" max="3" width="55" style="6" customWidth="1"/>
    <col min="4" max="4" width="42.8571428571429" style="6" customWidth="1"/>
    <col min="5" max="5" width="14.5714285714286" style="5" customWidth="1"/>
    <col min="6" max="8" width="16.7142857142857" style="7" customWidth="1"/>
    <col min="9" max="10" width="8.85714285714286" style="7" customWidth="1"/>
    <col min="11" max="11" width="19" style="7" customWidth="1"/>
    <col min="12" max="12" width="18.8571428571429" style="7" customWidth="1"/>
    <col min="13" max="13" width="16.2857142857143" style="7" customWidth="1"/>
    <col min="14" max="14" width="28.1428571428571" style="6" customWidth="1"/>
    <col min="15" max="15" width="9" style="8"/>
    <col min="16" max="16" width="10.7142857142857" style="5"/>
    <col min="17" max="16384" width="9" style="5"/>
  </cols>
  <sheetData>
    <row r="1" ht="28" customHeight="1" spans="1:14">
      <c r="A1" s="9" t="s">
        <v>16</v>
      </c>
      <c r="B1" s="10"/>
      <c r="C1" s="10"/>
      <c r="D1" s="10"/>
      <c r="E1" s="9"/>
      <c r="F1" s="11"/>
      <c r="G1" s="11"/>
      <c r="H1" s="11"/>
      <c r="I1" s="11"/>
      <c r="J1" s="11"/>
      <c r="K1" s="11"/>
      <c r="L1" s="11"/>
      <c r="M1" s="11"/>
      <c r="N1" s="10"/>
    </row>
    <row r="2" s="1" customFormat="1" ht="35" customHeight="1" spans="1:15">
      <c r="A2" s="12" t="s">
        <v>1</v>
      </c>
      <c r="B2" s="12"/>
      <c r="C2" s="12"/>
      <c r="D2" s="12"/>
      <c r="E2" s="12"/>
      <c r="F2" s="13"/>
      <c r="G2" s="13"/>
      <c r="H2" s="13"/>
      <c r="I2" s="13"/>
      <c r="J2" s="13"/>
      <c r="K2" s="13"/>
      <c r="L2" s="13"/>
      <c r="M2" s="13"/>
      <c r="N2" s="12"/>
      <c r="O2" s="49"/>
    </row>
    <row r="3" s="2" customFormat="1" ht="96" customHeight="1" spans="1:15">
      <c r="A3" s="14" t="s">
        <v>2</v>
      </c>
      <c r="B3" s="14" t="s">
        <v>3</v>
      </c>
      <c r="C3" s="14" t="s">
        <v>17</v>
      </c>
      <c r="D3" s="14" t="s">
        <v>18</v>
      </c>
      <c r="E3" s="14" t="s">
        <v>19</v>
      </c>
      <c r="F3" s="15" t="s">
        <v>20</v>
      </c>
      <c r="G3" s="15" t="s">
        <v>21</v>
      </c>
      <c r="H3" s="15" t="s">
        <v>22</v>
      </c>
      <c r="I3" s="15" t="s">
        <v>23</v>
      </c>
      <c r="J3" s="15" t="s">
        <v>24</v>
      </c>
      <c r="K3" s="15" t="s">
        <v>25</v>
      </c>
      <c r="L3" s="15" t="s">
        <v>26</v>
      </c>
      <c r="M3" s="50" t="s">
        <v>27</v>
      </c>
      <c r="N3" s="14" t="s">
        <v>7</v>
      </c>
      <c r="O3" s="51"/>
    </row>
    <row r="4" s="2" customFormat="1" ht="38" customHeight="1" spans="1:15">
      <c r="A4" s="16" t="s">
        <v>28</v>
      </c>
      <c r="B4" s="17"/>
      <c r="C4" s="17"/>
      <c r="D4" s="18"/>
      <c r="E4" s="14"/>
      <c r="F4" s="15"/>
      <c r="G4" s="15"/>
      <c r="H4" s="15"/>
      <c r="I4" s="15"/>
      <c r="J4" s="15"/>
      <c r="K4" s="15"/>
      <c r="L4" s="15"/>
      <c r="M4" s="50"/>
      <c r="N4" s="14"/>
      <c r="O4" s="51"/>
    </row>
    <row r="5" s="60" customFormat="1" ht="285" customHeight="1" spans="1:15">
      <c r="A5" s="22">
        <v>1</v>
      </c>
      <c r="B5" s="23" t="s">
        <v>29</v>
      </c>
      <c r="C5" s="24" t="s">
        <v>30</v>
      </c>
      <c r="D5" s="24" t="s">
        <v>31</v>
      </c>
      <c r="E5" s="23" t="s">
        <v>32</v>
      </c>
      <c r="F5" s="26">
        <v>4211.8</v>
      </c>
      <c r="G5" s="26">
        <f>50*7</f>
        <v>350</v>
      </c>
      <c r="H5" s="26">
        <f>SUM(F5:G5)</f>
        <v>4561.8</v>
      </c>
      <c r="I5" s="25"/>
      <c r="J5" s="25"/>
      <c r="K5" s="25"/>
      <c r="L5" s="25"/>
      <c r="M5" s="25"/>
      <c r="N5" s="53" t="s">
        <v>33</v>
      </c>
      <c r="O5" s="65"/>
    </row>
    <row r="6" s="3" customFormat="1" ht="174" customHeight="1" spans="1:15">
      <c r="A6" s="22">
        <v>2</v>
      </c>
      <c r="B6" s="24" t="s">
        <v>34</v>
      </c>
      <c r="C6" s="24" t="s">
        <v>35</v>
      </c>
      <c r="D6" s="24" t="s">
        <v>36</v>
      </c>
      <c r="E6" s="23" t="s">
        <v>32</v>
      </c>
      <c r="F6" s="27">
        <v>45.76</v>
      </c>
      <c r="G6" s="27">
        <v>0</v>
      </c>
      <c r="H6" s="26">
        <f t="shared" ref="H6:H14" si="0">SUM(F6:G6)</f>
        <v>45.76</v>
      </c>
      <c r="I6" s="55"/>
      <c r="J6" s="55"/>
      <c r="K6" s="55"/>
      <c r="L6" s="55"/>
      <c r="M6" s="55"/>
      <c r="N6" s="54" t="s">
        <v>37</v>
      </c>
      <c r="O6" s="52"/>
    </row>
    <row r="7" s="3" customFormat="1" ht="191" customHeight="1" spans="1:15">
      <c r="A7" s="22">
        <v>3</v>
      </c>
      <c r="B7" s="24" t="s">
        <v>38</v>
      </c>
      <c r="C7" s="24" t="s">
        <v>35</v>
      </c>
      <c r="D7" s="24" t="s">
        <v>36</v>
      </c>
      <c r="E7" s="23" t="s">
        <v>32</v>
      </c>
      <c r="F7" s="27">
        <v>2083.368</v>
      </c>
      <c r="G7" s="27">
        <v>0</v>
      </c>
      <c r="H7" s="26">
        <f t="shared" si="0"/>
        <v>2083.368</v>
      </c>
      <c r="I7" s="55"/>
      <c r="J7" s="55"/>
      <c r="K7" s="55"/>
      <c r="L7" s="55"/>
      <c r="M7" s="55"/>
      <c r="N7" s="54" t="s">
        <v>37</v>
      </c>
      <c r="O7" s="52"/>
    </row>
    <row r="8" s="3" customFormat="1" ht="67" customHeight="1" spans="1:15">
      <c r="A8" s="22">
        <v>4</v>
      </c>
      <c r="B8" s="28" t="s">
        <v>39</v>
      </c>
      <c r="C8" s="29" t="s">
        <v>40</v>
      </c>
      <c r="D8" s="28" t="s">
        <v>41</v>
      </c>
      <c r="E8" s="23" t="s">
        <v>42</v>
      </c>
      <c r="F8" s="27">
        <v>0</v>
      </c>
      <c r="G8" s="27">
        <v>0</v>
      </c>
      <c r="H8" s="26">
        <f t="shared" si="0"/>
        <v>0</v>
      </c>
      <c r="I8" s="55"/>
      <c r="J8" s="55"/>
      <c r="K8" s="55"/>
      <c r="L8" s="55"/>
      <c r="M8" s="55"/>
      <c r="N8" s="54" t="s">
        <v>43</v>
      </c>
      <c r="O8" s="52"/>
    </row>
    <row r="9" s="3" customFormat="1" ht="68" customHeight="1" spans="1:15">
      <c r="A9" s="22">
        <v>5</v>
      </c>
      <c r="B9" s="30"/>
      <c r="C9" s="31"/>
      <c r="D9" s="30"/>
      <c r="E9" s="23" t="s">
        <v>42</v>
      </c>
      <c r="F9" s="26">
        <v>704.395</v>
      </c>
      <c r="G9" s="26">
        <v>0</v>
      </c>
      <c r="H9" s="26">
        <f t="shared" si="0"/>
        <v>704.395</v>
      </c>
      <c r="I9" s="26"/>
      <c r="J9" s="26"/>
      <c r="K9" s="26"/>
      <c r="L9" s="26"/>
      <c r="M9" s="26"/>
      <c r="N9" s="54" t="s">
        <v>44</v>
      </c>
      <c r="O9" s="52"/>
    </row>
    <row r="10" s="3" customFormat="1" ht="55" customHeight="1" spans="1:15">
      <c r="A10" s="22">
        <v>6</v>
      </c>
      <c r="B10" s="19"/>
      <c r="C10" s="32"/>
      <c r="D10" s="19"/>
      <c r="E10" s="23" t="s">
        <v>42</v>
      </c>
      <c r="F10" s="26">
        <v>0</v>
      </c>
      <c r="G10" s="26">
        <v>0</v>
      </c>
      <c r="H10" s="26">
        <f t="shared" si="0"/>
        <v>0</v>
      </c>
      <c r="I10" s="26"/>
      <c r="J10" s="26"/>
      <c r="K10" s="26"/>
      <c r="L10" s="26"/>
      <c r="M10" s="26"/>
      <c r="N10" s="54" t="s">
        <v>45</v>
      </c>
      <c r="O10" s="52"/>
    </row>
    <row r="11" s="3" customFormat="1" ht="93" customHeight="1" spans="1:15">
      <c r="A11" s="22">
        <v>6</v>
      </c>
      <c r="B11" s="24" t="s">
        <v>46</v>
      </c>
      <c r="C11" s="24" t="s">
        <v>47</v>
      </c>
      <c r="D11" s="24" t="s">
        <v>48</v>
      </c>
      <c r="E11" s="23" t="s">
        <v>32</v>
      </c>
      <c r="F11" s="26">
        <v>0</v>
      </c>
      <c r="G11" s="26">
        <v>0</v>
      </c>
      <c r="H11" s="26">
        <f t="shared" si="0"/>
        <v>0</v>
      </c>
      <c r="I11" s="26"/>
      <c r="J11" s="26"/>
      <c r="K11" s="26"/>
      <c r="L11" s="26"/>
      <c r="M11" s="26"/>
      <c r="N11" s="54" t="s">
        <v>37</v>
      </c>
      <c r="O11" s="52"/>
    </row>
    <row r="12" s="3" customFormat="1" ht="93" customHeight="1" spans="1:15">
      <c r="A12" s="22">
        <v>7</v>
      </c>
      <c r="B12" s="24" t="s">
        <v>49</v>
      </c>
      <c r="C12" s="24" t="s">
        <v>50</v>
      </c>
      <c r="D12" s="24" t="s">
        <v>51</v>
      </c>
      <c r="E12" s="23" t="s">
        <v>42</v>
      </c>
      <c r="F12" s="26">
        <v>0</v>
      </c>
      <c r="G12" s="26">
        <v>0</v>
      </c>
      <c r="H12" s="26">
        <f t="shared" si="0"/>
        <v>0</v>
      </c>
      <c r="I12" s="26"/>
      <c r="J12" s="26"/>
      <c r="K12" s="26"/>
      <c r="L12" s="26"/>
      <c r="M12" s="26"/>
      <c r="N12" s="54" t="s">
        <v>37</v>
      </c>
      <c r="O12" s="52"/>
    </row>
    <row r="13" s="3" customFormat="1" ht="93" customHeight="1" spans="1:15">
      <c r="A13" s="22">
        <v>8</v>
      </c>
      <c r="B13" s="24" t="s">
        <v>52</v>
      </c>
      <c r="C13" s="24" t="s">
        <v>53</v>
      </c>
      <c r="D13" s="24" t="s">
        <v>54</v>
      </c>
      <c r="E13" s="23" t="s">
        <v>32</v>
      </c>
      <c r="F13" s="26">
        <v>0</v>
      </c>
      <c r="G13" s="26">
        <v>0</v>
      </c>
      <c r="H13" s="26">
        <f t="shared" si="0"/>
        <v>0</v>
      </c>
      <c r="I13" s="26"/>
      <c r="J13" s="26"/>
      <c r="K13" s="26"/>
      <c r="L13" s="26"/>
      <c r="M13" s="26"/>
      <c r="N13" s="22" t="s">
        <v>55</v>
      </c>
      <c r="O13" s="52"/>
    </row>
    <row r="14" s="60" customFormat="1" ht="106" customHeight="1" spans="1:15">
      <c r="A14" s="22">
        <v>9</v>
      </c>
      <c r="B14" s="24" t="s">
        <v>56</v>
      </c>
      <c r="C14" s="24" t="s">
        <v>57</v>
      </c>
      <c r="D14" s="24" t="s">
        <v>58</v>
      </c>
      <c r="E14" s="34" t="s">
        <v>59</v>
      </c>
      <c r="F14" s="26">
        <v>0</v>
      </c>
      <c r="G14" s="26">
        <v>0</v>
      </c>
      <c r="H14" s="26">
        <f t="shared" si="0"/>
        <v>0</v>
      </c>
      <c r="I14" s="26"/>
      <c r="J14" s="26"/>
      <c r="K14" s="26"/>
      <c r="L14" s="26"/>
      <c r="M14" s="26"/>
      <c r="N14" s="54" t="s">
        <v>60</v>
      </c>
      <c r="O14" s="65"/>
    </row>
    <row r="15" s="3" customFormat="1" ht="205" customHeight="1" spans="1:15">
      <c r="A15" s="35">
        <v>10</v>
      </c>
      <c r="B15" s="23" t="s">
        <v>61</v>
      </c>
      <c r="C15" s="24" t="s">
        <v>62</v>
      </c>
      <c r="D15" s="23" t="s">
        <v>63</v>
      </c>
      <c r="E15" s="28" t="s">
        <v>32</v>
      </c>
      <c r="F15" s="66">
        <v>4544.638</v>
      </c>
      <c r="G15" s="37">
        <v>155</v>
      </c>
      <c r="H15" s="37">
        <f>SUM(F15:G16)</f>
        <v>4699.638</v>
      </c>
      <c r="I15" s="37"/>
      <c r="J15" s="37"/>
      <c r="K15" s="37"/>
      <c r="L15" s="37"/>
      <c r="M15" s="37"/>
      <c r="N15" s="56" t="s">
        <v>64</v>
      </c>
      <c r="O15" s="52"/>
    </row>
    <row r="16" s="3" customFormat="1" ht="259" customHeight="1" spans="1:15">
      <c r="A16" s="38"/>
      <c r="B16" s="23"/>
      <c r="C16" s="24"/>
      <c r="D16" s="23"/>
      <c r="E16" s="19"/>
      <c r="F16" s="67"/>
      <c r="G16" s="21"/>
      <c r="H16" s="21"/>
      <c r="I16" s="21"/>
      <c r="J16" s="21"/>
      <c r="K16" s="21"/>
      <c r="L16" s="21"/>
      <c r="M16" s="21"/>
      <c r="N16" s="57"/>
      <c r="O16" s="52"/>
    </row>
    <row r="17" s="4" customFormat="1" ht="43" customHeight="1" spans="1:15">
      <c r="A17" s="14" t="s">
        <v>65</v>
      </c>
      <c r="B17" s="39" t="s">
        <v>66</v>
      </c>
      <c r="C17" s="40"/>
      <c r="D17" s="41"/>
      <c r="E17" s="42" t="s">
        <v>67</v>
      </c>
      <c r="F17" s="44"/>
      <c r="G17" s="44"/>
      <c r="H17" s="44"/>
      <c r="I17" s="44"/>
      <c r="J17" s="44"/>
      <c r="K17" s="44"/>
      <c r="L17" s="44"/>
      <c r="M17" s="44"/>
      <c r="N17" s="58"/>
      <c r="O17" s="59"/>
    </row>
    <row r="18" s="3" customFormat="1" ht="46" customHeight="1" spans="1:15">
      <c r="A18" s="14" t="s">
        <v>68</v>
      </c>
      <c r="B18" s="45" t="s">
        <v>69</v>
      </c>
      <c r="C18" s="40"/>
      <c r="D18" s="41"/>
      <c r="E18" s="42" t="s">
        <v>67</v>
      </c>
      <c r="F18" s="46"/>
      <c r="G18" s="46"/>
      <c r="H18" s="46"/>
      <c r="I18" s="46"/>
      <c r="J18" s="46"/>
      <c r="K18" s="46"/>
      <c r="L18" s="46"/>
      <c r="M18" s="46"/>
      <c r="N18" s="46"/>
      <c r="O18" s="52"/>
    </row>
    <row r="19" s="3" customFormat="1" ht="46" customHeight="1" spans="1:15">
      <c r="A19" s="14" t="s">
        <v>70</v>
      </c>
      <c r="B19" s="39" t="s">
        <v>71</v>
      </c>
      <c r="C19" s="40"/>
      <c r="D19" s="41"/>
      <c r="E19" s="42" t="s">
        <v>67</v>
      </c>
      <c r="F19" s="46"/>
      <c r="G19" s="46"/>
      <c r="H19" s="46"/>
      <c r="I19" s="46"/>
      <c r="J19" s="46"/>
      <c r="K19" s="46"/>
      <c r="L19" s="46"/>
      <c r="M19" s="46"/>
      <c r="N19" s="46"/>
      <c r="O19" s="52"/>
    </row>
    <row r="20" s="3" customFormat="1" ht="228" customHeight="1" spans="1:15">
      <c r="A20" s="47" t="s">
        <v>72</v>
      </c>
      <c r="B20" s="46"/>
      <c r="C20" s="46"/>
      <c r="D20" s="46"/>
      <c r="E20" s="46"/>
      <c r="F20" s="46"/>
      <c r="G20" s="46"/>
      <c r="H20" s="46"/>
      <c r="I20" s="46"/>
      <c r="J20" s="46"/>
      <c r="K20" s="46"/>
      <c r="L20" s="46"/>
      <c r="M20" s="46"/>
      <c r="N20" s="46"/>
      <c r="O20" s="52"/>
    </row>
    <row r="21" s="5" customFormat="1" ht="29" customHeight="1" spans="1:15">
      <c r="A21" s="48"/>
      <c r="B21" s="48"/>
      <c r="C21" s="48" t="s">
        <v>14</v>
      </c>
      <c r="D21" s="48"/>
      <c r="E21" s="48"/>
      <c r="F21" s="48"/>
      <c r="G21" s="48" t="s">
        <v>15</v>
      </c>
      <c r="H21" s="48"/>
      <c r="I21" s="48"/>
      <c r="J21" s="48"/>
      <c r="K21" s="48"/>
      <c r="L21" s="48"/>
      <c r="M21" s="48"/>
      <c r="N21" s="48"/>
      <c r="O21" s="8"/>
    </row>
  </sheetData>
  <mergeCells count="25">
    <mergeCell ref="A1:N1"/>
    <mergeCell ref="A2:E2"/>
    <mergeCell ref="F2:L2"/>
    <mergeCell ref="A4:D4"/>
    <mergeCell ref="B17:D17"/>
    <mergeCell ref="B18:D18"/>
    <mergeCell ref="B19:D19"/>
    <mergeCell ref="A20:N20"/>
    <mergeCell ref="A15:A16"/>
    <mergeCell ref="B8:B10"/>
    <mergeCell ref="B15:B16"/>
    <mergeCell ref="C8:C10"/>
    <mergeCell ref="C15:C16"/>
    <mergeCell ref="D8:D10"/>
    <mergeCell ref="D15:D16"/>
    <mergeCell ref="E15:E16"/>
    <mergeCell ref="F15:F16"/>
    <mergeCell ref="G15:G16"/>
    <mergeCell ref="H15:H16"/>
    <mergeCell ref="I15:I16"/>
    <mergeCell ref="J15:J16"/>
    <mergeCell ref="K15:K16"/>
    <mergeCell ref="L15:L16"/>
    <mergeCell ref="M15:M16"/>
    <mergeCell ref="N15:N16"/>
  </mergeCells>
  <printOptions horizontalCentered="1"/>
  <pageMargins left="0.314583333333333" right="0.314583333333333" top="0.472222222222222" bottom="0.393055555555556" header="0.196527777777778" footer="0.196527777777778"/>
  <pageSetup paperSize="8" scale="54" fitToHeight="0" orientation="landscape" horizontalDpi="600"/>
  <headerFooter>
    <oddFooter>&amp;C第 &amp;P 页，共 &amp;N 页</oddFooter>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heetPr>
  <dimension ref="A1:O23"/>
  <sheetViews>
    <sheetView showGridLines="0" view="pageBreakPreview" zoomScale="80" zoomScaleNormal="85" workbookViewId="0">
      <pane ySplit="3" topLeftCell="A16" activePane="bottomLeft" state="frozen"/>
      <selection/>
      <selection pane="bottomLeft" activeCell="D16" sqref="D16:D17"/>
    </sheetView>
  </sheetViews>
  <sheetFormatPr defaultColWidth="9" defaultRowHeight="11.25"/>
  <cols>
    <col min="1" max="1" width="6.28571428571429" style="5" customWidth="1"/>
    <col min="2" max="2" width="23.3619047619048" style="6" customWidth="1"/>
    <col min="3" max="4" width="69.6380952380952" style="6" customWidth="1"/>
    <col min="5" max="5" width="14.5714285714286" style="5" customWidth="1"/>
    <col min="6" max="7" width="16.7142857142857" style="7" customWidth="1"/>
    <col min="8" max="9" width="13.3904761904762" style="7" customWidth="1"/>
    <col min="10" max="10" width="20.1714285714286" style="7" customWidth="1"/>
    <col min="11" max="11" width="18.8571428571429" style="7" customWidth="1"/>
    <col min="12" max="12" width="16.2857142857143" style="7" customWidth="1"/>
    <col min="13" max="13" width="34.1047619047619" style="6" customWidth="1"/>
    <col min="14" max="14" width="9" style="8"/>
    <col min="15" max="16384" width="9" style="5"/>
  </cols>
  <sheetData>
    <row r="1" ht="28" customHeight="1" spans="1:13">
      <c r="A1" s="9" t="s">
        <v>16</v>
      </c>
      <c r="B1" s="10"/>
      <c r="C1" s="10"/>
      <c r="D1" s="10"/>
      <c r="E1" s="9"/>
      <c r="F1" s="11"/>
      <c r="G1" s="11"/>
      <c r="H1" s="11"/>
      <c r="I1" s="11"/>
      <c r="J1" s="11"/>
      <c r="K1" s="11"/>
      <c r="L1" s="11"/>
      <c r="M1" s="10"/>
    </row>
    <row r="2" s="1" customFormat="1" ht="35" customHeight="1" spans="1:14">
      <c r="A2" s="12" t="s">
        <v>1</v>
      </c>
      <c r="B2" s="12"/>
      <c r="C2" s="12"/>
      <c r="D2" s="12"/>
      <c r="E2" s="12"/>
      <c r="F2" s="13"/>
      <c r="G2" s="13"/>
      <c r="H2" s="13"/>
      <c r="I2" s="13"/>
      <c r="J2" s="13"/>
      <c r="K2" s="13"/>
      <c r="L2" s="13"/>
      <c r="M2" s="12"/>
      <c r="N2" s="49"/>
    </row>
    <row r="3" s="2" customFormat="1" ht="96" customHeight="1" spans="1:14">
      <c r="A3" s="14" t="s">
        <v>2</v>
      </c>
      <c r="B3" s="14" t="s">
        <v>3</v>
      </c>
      <c r="C3" s="14" t="s">
        <v>17</v>
      </c>
      <c r="D3" s="14" t="s">
        <v>18</v>
      </c>
      <c r="E3" s="14" t="s">
        <v>19</v>
      </c>
      <c r="F3" s="15" t="s">
        <v>73</v>
      </c>
      <c r="G3" s="15" t="s">
        <v>22</v>
      </c>
      <c r="H3" s="15" t="s">
        <v>23</v>
      </c>
      <c r="I3" s="15" t="s">
        <v>24</v>
      </c>
      <c r="J3" s="15" t="s">
        <v>25</v>
      </c>
      <c r="K3" s="15" t="s">
        <v>26</v>
      </c>
      <c r="L3" s="50" t="s">
        <v>27</v>
      </c>
      <c r="M3" s="14" t="s">
        <v>7</v>
      </c>
      <c r="N3" s="51"/>
    </row>
    <row r="4" s="2" customFormat="1" ht="38" customHeight="1" spans="1:14">
      <c r="A4" s="16" t="s">
        <v>74</v>
      </c>
      <c r="B4" s="17"/>
      <c r="C4" s="17"/>
      <c r="D4" s="18"/>
      <c r="E4" s="14"/>
      <c r="F4" s="15"/>
      <c r="G4" s="15"/>
      <c r="H4" s="15"/>
      <c r="I4" s="15"/>
      <c r="J4" s="15"/>
      <c r="K4" s="15"/>
      <c r="L4" s="50"/>
      <c r="M4" s="14"/>
      <c r="N4" s="51"/>
    </row>
    <row r="5" s="60" customFormat="1" ht="200" customHeight="1" spans="1:14">
      <c r="A5" s="22">
        <v>1</v>
      </c>
      <c r="B5" s="23" t="s">
        <v>29</v>
      </c>
      <c r="C5" s="24" t="s">
        <v>30</v>
      </c>
      <c r="D5" s="24" t="s">
        <v>31</v>
      </c>
      <c r="E5" s="23" t="s">
        <v>32</v>
      </c>
      <c r="F5" s="26">
        <v>11620.299</v>
      </c>
      <c r="G5" s="26">
        <f t="shared" ref="G5:G15" si="0">SUM(F5:F5)</f>
        <v>11620.299</v>
      </c>
      <c r="H5" s="25"/>
      <c r="I5" s="25"/>
      <c r="J5" s="25"/>
      <c r="K5" s="25"/>
      <c r="L5" s="25"/>
      <c r="M5" s="53" t="s">
        <v>75</v>
      </c>
      <c r="N5" s="65"/>
    </row>
    <row r="6" s="60" customFormat="1" ht="200" customHeight="1" spans="1:14">
      <c r="A6" s="22">
        <v>2</v>
      </c>
      <c r="B6" s="23" t="s">
        <v>76</v>
      </c>
      <c r="C6" s="24" t="s">
        <v>77</v>
      </c>
      <c r="D6" s="24" t="s">
        <v>78</v>
      </c>
      <c r="E6" s="23" t="s">
        <v>32</v>
      </c>
      <c r="F6" s="26">
        <v>2528.14</v>
      </c>
      <c r="G6" s="26">
        <f t="shared" si="0"/>
        <v>2528.14</v>
      </c>
      <c r="H6" s="25"/>
      <c r="I6" s="25"/>
      <c r="J6" s="25"/>
      <c r="K6" s="25"/>
      <c r="L6" s="25"/>
      <c r="M6" s="54" t="s">
        <v>79</v>
      </c>
      <c r="N6" s="65"/>
    </row>
    <row r="7" s="3" customFormat="1" ht="149" customHeight="1" spans="1:14">
      <c r="A7" s="61">
        <v>3</v>
      </c>
      <c r="B7" s="24" t="s">
        <v>34</v>
      </c>
      <c r="C7" s="24" t="s">
        <v>35</v>
      </c>
      <c r="D7" s="24" t="s">
        <v>36</v>
      </c>
      <c r="E7" s="23" t="s">
        <v>32</v>
      </c>
      <c r="F7" s="27">
        <v>0</v>
      </c>
      <c r="G7" s="26">
        <f t="shared" si="0"/>
        <v>0</v>
      </c>
      <c r="H7" s="55"/>
      <c r="I7" s="55"/>
      <c r="J7" s="55"/>
      <c r="K7" s="55"/>
      <c r="L7" s="55"/>
      <c r="M7" s="54" t="s">
        <v>37</v>
      </c>
      <c r="N7" s="52"/>
    </row>
    <row r="8" s="3" customFormat="1" ht="149" customHeight="1" spans="1:14">
      <c r="A8" s="22">
        <v>4</v>
      </c>
      <c r="B8" s="24" t="s">
        <v>38</v>
      </c>
      <c r="C8" s="24" t="s">
        <v>35</v>
      </c>
      <c r="D8" s="24" t="s">
        <v>36</v>
      </c>
      <c r="E8" s="23" t="s">
        <v>32</v>
      </c>
      <c r="F8" s="27">
        <v>13524.765</v>
      </c>
      <c r="G8" s="26">
        <f t="shared" si="0"/>
        <v>13524.765</v>
      </c>
      <c r="H8" s="55"/>
      <c r="I8" s="55"/>
      <c r="J8" s="55"/>
      <c r="K8" s="55"/>
      <c r="L8" s="55"/>
      <c r="M8" s="54" t="s">
        <v>37</v>
      </c>
      <c r="N8" s="52"/>
    </row>
    <row r="9" s="3" customFormat="1" ht="60" customHeight="1" spans="1:14">
      <c r="A9" s="22">
        <v>5</v>
      </c>
      <c r="B9" s="28" t="s">
        <v>39</v>
      </c>
      <c r="C9" s="29" t="s">
        <v>80</v>
      </c>
      <c r="D9" s="28" t="s">
        <v>41</v>
      </c>
      <c r="E9" s="23" t="s">
        <v>42</v>
      </c>
      <c r="F9" s="27">
        <v>0</v>
      </c>
      <c r="G9" s="26">
        <f t="shared" si="0"/>
        <v>0</v>
      </c>
      <c r="H9" s="55"/>
      <c r="I9" s="55"/>
      <c r="J9" s="55"/>
      <c r="K9" s="55"/>
      <c r="L9" s="55"/>
      <c r="M9" s="54" t="s">
        <v>43</v>
      </c>
      <c r="N9" s="52"/>
    </row>
    <row r="10" s="3" customFormat="1" ht="57" customHeight="1" spans="1:14">
      <c r="A10" s="22">
        <v>6</v>
      </c>
      <c r="B10" s="30"/>
      <c r="C10" s="31"/>
      <c r="D10" s="30"/>
      <c r="E10" s="23" t="s">
        <v>42</v>
      </c>
      <c r="F10" s="26">
        <v>0</v>
      </c>
      <c r="G10" s="26">
        <f t="shared" si="0"/>
        <v>0</v>
      </c>
      <c r="H10" s="26"/>
      <c r="I10" s="26"/>
      <c r="J10" s="26"/>
      <c r="K10" s="26"/>
      <c r="L10" s="26"/>
      <c r="M10" s="54" t="s">
        <v>44</v>
      </c>
      <c r="N10" s="52"/>
    </row>
    <row r="11" s="3" customFormat="1" ht="51" customHeight="1" spans="1:14">
      <c r="A11" s="22">
        <v>7</v>
      </c>
      <c r="B11" s="19"/>
      <c r="C11" s="32"/>
      <c r="D11" s="19"/>
      <c r="E11" s="23" t="s">
        <v>42</v>
      </c>
      <c r="F11" s="26">
        <v>0</v>
      </c>
      <c r="G11" s="26">
        <f t="shared" si="0"/>
        <v>0</v>
      </c>
      <c r="H11" s="26"/>
      <c r="I11" s="26"/>
      <c r="J11" s="26"/>
      <c r="K11" s="26"/>
      <c r="L11" s="26"/>
      <c r="M11" s="54" t="s">
        <v>45</v>
      </c>
      <c r="N11" s="52"/>
    </row>
    <row r="12" s="3" customFormat="1" ht="86" customHeight="1" spans="1:14">
      <c r="A12" s="22">
        <v>8</v>
      </c>
      <c r="B12" s="24" t="s">
        <v>46</v>
      </c>
      <c r="C12" s="24" t="s">
        <v>47</v>
      </c>
      <c r="D12" s="24" t="s">
        <v>48</v>
      </c>
      <c r="E12" s="23" t="s">
        <v>32</v>
      </c>
      <c r="F12" s="26">
        <v>435.76</v>
      </c>
      <c r="G12" s="26">
        <f t="shared" si="0"/>
        <v>435.76</v>
      </c>
      <c r="H12" s="26"/>
      <c r="I12" s="26"/>
      <c r="J12" s="26"/>
      <c r="K12" s="26"/>
      <c r="L12" s="26"/>
      <c r="M12" s="54" t="s">
        <v>37</v>
      </c>
      <c r="N12" s="52"/>
    </row>
    <row r="13" s="3" customFormat="1" ht="76" customHeight="1" spans="1:14">
      <c r="A13" s="22">
        <v>9</v>
      </c>
      <c r="B13" s="24" t="s">
        <v>49</v>
      </c>
      <c r="C13" s="24" t="s">
        <v>50</v>
      </c>
      <c r="D13" s="24" t="s">
        <v>51</v>
      </c>
      <c r="E13" s="23" t="s">
        <v>42</v>
      </c>
      <c r="F13" s="26">
        <v>0</v>
      </c>
      <c r="G13" s="26">
        <f t="shared" si="0"/>
        <v>0</v>
      </c>
      <c r="H13" s="26"/>
      <c r="I13" s="26"/>
      <c r="J13" s="26"/>
      <c r="K13" s="26"/>
      <c r="L13" s="26"/>
      <c r="M13" s="54" t="s">
        <v>37</v>
      </c>
      <c r="N13" s="52"/>
    </row>
    <row r="14" s="3" customFormat="1" ht="76" customHeight="1" spans="1:14">
      <c r="A14" s="22">
        <v>10</v>
      </c>
      <c r="B14" s="24" t="s">
        <v>52</v>
      </c>
      <c r="C14" s="24" t="s">
        <v>53</v>
      </c>
      <c r="D14" s="24" t="s">
        <v>54</v>
      </c>
      <c r="E14" s="23" t="s">
        <v>32</v>
      </c>
      <c r="F14" s="26">
        <v>0</v>
      </c>
      <c r="G14" s="26">
        <f t="shared" si="0"/>
        <v>0</v>
      </c>
      <c r="H14" s="26"/>
      <c r="I14" s="26"/>
      <c r="J14" s="26"/>
      <c r="K14" s="26"/>
      <c r="L14" s="26"/>
      <c r="M14" s="22" t="s">
        <v>55</v>
      </c>
      <c r="N14" s="52"/>
    </row>
    <row r="15" s="60" customFormat="1" ht="94" customHeight="1" spans="1:14">
      <c r="A15" s="22">
        <v>11</v>
      </c>
      <c r="B15" s="24" t="s">
        <v>56</v>
      </c>
      <c r="C15" s="24" t="s">
        <v>57</v>
      </c>
      <c r="D15" s="24" t="s">
        <v>58</v>
      </c>
      <c r="E15" s="34" t="s">
        <v>59</v>
      </c>
      <c r="F15" s="26">
        <v>0</v>
      </c>
      <c r="G15" s="26">
        <f t="shared" si="0"/>
        <v>0</v>
      </c>
      <c r="H15" s="26"/>
      <c r="I15" s="26"/>
      <c r="J15" s="26"/>
      <c r="K15" s="26"/>
      <c r="L15" s="26"/>
      <c r="M15" s="54" t="s">
        <v>60</v>
      </c>
      <c r="N15" s="65"/>
    </row>
    <row r="16" s="3" customFormat="1" ht="205" customHeight="1" spans="1:14">
      <c r="A16" s="35">
        <v>12</v>
      </c>
      <c r="B16" s="23" t="s">
        <v>61</v>
      </c>
      <c r="C16" s="24" t="s">
        <v>62</v>
      </c>
      <c r="D16" s="23" t="s">
        <v>63</v>
      </c>
      <c r="E16" s="28" t="s">
        <v>32</v>
      </c>
      <c r="F16" s="62">
        <f>33122.83-4544.638</f>
        <v>28578.192</v>
      </c>
      <c r="G16" s="62">
        <f>SUM(F16)</f>
        <v>28578.192</v>
      </c>
      <c r="H16" s="37"/>
      <c r="I16" s="37"/>
      <c r="J16" s="37"/>
      <c r="K16" s="37"/>
      <c r="L16" s="37"/>
      <c r="M16" s="56" t="s">
        <v>64</v>
      </c>
      <c r="N16" s="52"/>
    </row>
    <row r="17" s="3" customFormat="1" ht="105" customHeight="1" spans="1:14">
      <c r="A17" s="38"/>
      <c r="B17" s="23"/>
      <c r="C17" s="24"/>
      <c r="D17" s="23"/>
      <c r="E17" s="19"/>
      <c r="F17" s="63"/>
      <c r="G17" s="63"/>
      <c r="H17" s="21"/>
      <c r="I17" s="21"/>
      <c r="J17" s="21"/>
      <c r="K17" s="21"/>
      <c r="L17" s="21"/>
      <c r="M17" s="57"/>
      <c r="N17" s="52"/>
    </row>
    <row r="18" s="4" customFormat="1" ht="43" customHeight="1" spans="1:14">
      <c r="A18" s="14" t="s">
        <v>65</v>
      </c>
      <c r="B18" s="39" t="s">
        <v>81</v>
      </c>
      <c r="C18" s="40"/>
      <c r="D18" s="41"/>
      <c r="E18" s="42" t="s">
        <v>67</v>
      </c>
      <c r="F18" s="44"/>
      <c r="G18" s="44"/>
      <c r="H18" s="44"/>
      <c r="I18" s="44"/>
      <c r="J18" s="44"/>
      <c r="K18" s="44"/>
      <c r="L18" s="44"/>
      <c r="M18" s="58"/>
      <c r="N18" s="59"/>
    </row>
    <row r="19" s="3" customFormat="1" ht="46" customHeight="1" spans="1:14">
      <c r="A19" s="14" t="s">
        <v>68</v>
      </c>
      <c r="B19" s="45" t="s">
        <v>69</v>
      </c>
      <c r="C19" s="40"/>
      <c r="D19" s="41"/>
      <c r="E19" s="42" t="s">
        <v>67</v>
      </c>
      <c r="F19" s="46"/>
      <c r="G19" s="46"/>
      <c r="H19" s="46"/>
      <c r="I19" s="46"/>
      <c r="J19" s="46"/>
      <c r="K19" s="46"/>
      <c r="L19" s="46"/>
      <c r="M19" s="46"/>
      <c r="N19" s="52"/>
    </row>
    <row r="20" s="3" customFormat="1" ht="46" customHeight="1" spans="1:14">
      <c r="A20" s="14" t="s">
        <v>70</v>
      </c>
      <c r="B20" s="39" t="s">
        <v>71</v>
      </c>
      <c r="C20" s="40"/>
      <c r="D20" s="41"/>
      <c r="E20" s="42" t="s">
        <v>67</v>
      </c>
      <c r="F20" s="46"/>
      <c r="G20" s="46"/>
      <c r="H20" s="46"/>
      <c r="I20" s="46"/>
      <c r="J20" s="46"/>
      <c r="K20" s="46"/>
      <c r="L20" s="46"/>
      <c r="M20" s="46"/>
      <c r="N20" s="52"/>
    </row>
    <row r="21" s="3" customFormat="1" ht="228" customHeight="1" spans="1:14">
      <c r="A21" s="47" t="s">
        <v>82</v>
      </c>
      <c r="B21" s="46"/>
      <c r="C21" s="46"/>
      <c r="D21" s="46"/>
      <c r="E21" s="46"/>
      <c r="F21" s="46"/>
      <c r="G21" s="46"/>
      <c r="H21" s="46"/>
      <c r="I21" s="46"/>
      <c r="J21" s="46"/>
      <c r="K21" s="46"/>
      <c r="L21" s="46"/>
      <c r="M21" s="46"/>
      <c r="N21" s="52"/>
    </row>
    <row r="22" s="5" customFormat="1" ht="29" customHeight="1" spans="1:15">
      <c r="A22" s="48"/>
      <c r="B22" s="48"/>
      <c r="C22" s="48" t="s">
        <v>14</v>
      </c>
      <c r="D22" s="48"/>
      <c r="E22" s="48"/>
      <c r="F22" s="48"/>
      <c r="G22" s="48" t="s">
        <v>15</v>
      </c>
      <c r="H22" s="48"/>
      <c r="I22" s="48"/>
      <c r="J22" s="48"/>
      <c r="K22" s="48"/>
      <c r="L22" s="48"/>
      <c r="M22" s="48"/>
      <c r="N22" s="48"/>
      <c r="O22" s="8"/>
    </row>
    <row r="23" ht="29" customHeight="1" spans="1:13">
      <c r="A23" s="64"/>
      <c r="B23" s="64"/>
      <c r="C23" s="64"/>
      <c r="D23" s="64"/>
      <c r="E23" s="64"/>
      <c r="F23" s="64"/>
      <c r="G23" s="64"/>
      <c r="H23" s="64"/>
      <c r="I23" s="64"/>
      <c r="J23" s="64"/>
      <c r="K23" s="64"/>
      <c r="L23" s="64"/>
      <c r="M23" s="64"/>
    </row>
  </sheetData>
  <mergeCells count="25">
    <mergeCell ref="A1:M1"/>
    <mergeCell ref="A2:E2"/>
    <mergeCell ref="F2:K2"/>
    <mergeCell ref="A4:D4"/>
    <mergeCell ref="B18:D18"/>
    <mergeCell ref="B19:D19"/>
    <mergeCell ref="B20:D20"/>
    <mergeCell ref="A21:M21"/>
    <mergeCell ref="A23:M23"/>
    <mergeCell ref="A16:A17"/>
    <mergeCell ref="B9:B11"/>
    <mergeCell ref="B16:B17"/>
    <mergeCell ref="C9:C11"/>
    <mergeCell ref="C16:C17"/>
    <mergeCell ref="D9:D11"/>
    <mergeCell ref="D16:D17"/>
    <mergeCell ref="E16:E17"/>
    <mergeCell ref="F16:F17"/>
    <mergeCell ref="G16:G17"/>
    <mergeCell ref="H16:H17"/>
    <mergeCell ref="I16:I17"/>
    <mergeCell ref="J16:J17"/>
    <mergeCell ref="K16:K17"/>
    <mergeCell ref="L16:L17"/>
    <mergeCell ref="M16:M17"/>
  </mergeCells>
  <printOptions horizontalCentered="1"/>
  <pageMargins left="0.314583333333333" right="0.314583333333333" top="0.786805555555556" bottom="0.393055555555556" header="0.196527777777778" footer="0.196527777777778"/>
  <pageSetup paperSize="8" scale="45" orientation="landscape" horizontalDpi="600"/>
  <headerFooter>
    <oddFooter>&amp;C第 &amp;P 页，共 &amp;N 页</oddFooter>
  </headerFooter>
  <rowBreaks count="2" manualBreakCount="2">
    <brk id="22" max="12" man="1"/>
    <brk id="2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sheetPr>
  <dimension ref="A1:P22"/>
  <sheetViews>
    <sheetView showGridLines="0" view="pageBreakPreview" zoomScale="80" zoomScaleNormal="85" workbookViewId="0">
      <pane ySplit="3" topLeftCell="A17" activePane="bottomLeft" state="frozen"/>
      <selection/>
      <selection pane="bottomLeft" activeCell="A12" sqref="$A12:$XFD15"/>
    </sheetView>
  </sheetViews>
  <sheetFormatPr defaultColWidth="9" defaultRowHeight="11.25"/>
  <cols>
    <col min="1" max="1" width="6.28571428571429" style="5" customWidth="1"/>
    <col min="2" max="2" width="23.3619047619048" style="6" customWidth="1"/>
    <col min="3" max="3" width="47.3238095238095" style="6" customWidth="1"/>
    <col min="4" max="4" width="44.4666666666667" style="6" customWidth="1"/>
    <col min="5" max="5" width="14.5714285714286" style="5" customWidth="1"/>
    <col min="6" max="6" width="12.1428571428571" style="7" customWidth="1"/>
    <col min="7" max="8" width="9.45714285714286" style="7" customWidth="1"/>
    <col min="9" max="9" width="16.0666666666667" style="7" customWidth="1"/>
    <col min="10" max="11" width="14.647619047619" style="7" customWidth="1"/>
    <col min="12" max="12" width="19" style="7" customWidth="1"/>
    <col min="13" max="13" width="18.8571428571429" style="7" customWidth="1"/>
    <col min="14" max="14" width="16.2857142857143" style="7" customWidth="1"/>
    <col min="15" max="15" width="30.352380952381" style="6" customWidth="1"/>
    <col min="16" max="16" width="9" style="8"/>
    <col min="17" max="16384" width="9" style="5"/>
  </cols>
  <sheetData>
    <row r="1" ht="28" customHeight="1" spans="1:15">
      <c r="A1" s="9" t="s">
        <v>16</v>
      </c>
      <c r="B1" s="10"/>
      <c r="C1" s="10"/>
      <c r="D1" s="10"/>
      <c r="E1" s="9"/>
      <c r="F1" s="11"/>
      <c r="G1" s="11"/>
      <c r="H1" s="11"/>
      <c r="I1" s="11"/>
      <c r="J1" s="11"/>
      <c r="K1" s="11"/>
      <c r="L1" s="11"/>
      <c r="M1" s="11"/>
      <c r="N1" s="11"/>
      <c r="O1" s="10"/>
    </row>
    <row r="2" s="1" customFormat="1" ht="35" customHeight="1" spans="1:16">
      <c r="A2" s="12" t="s">
        <v>1</v>
      </c>
      <c r="B2" s="12"/>
      <c r="C2" s="12"/>
      <c r="D2" s="12"/>
      <c r="E2" s="12"/>
      <c r="F2" s="13"/>
      <c r="G2" s="13"/>
      <c r="H2" s="13"/>
      <c r="I2" s="13"/>
      <c r="J2" s="13"/>
      <c r="K2" s="13"/>
      <c r="L2" s="13"/>
      <c r="M2" s="13"/>
      <c r="N2" s="13"/>
      <c r="O2" s="12"/>
      <c r="P2" s="49"/>
    </row>
    <row r="3" s="2" customFormat="1" ht="96" customHeight="1" spans="1:16">
      <c r="A3" s="14" t="s">
        <v>2</v>
      </c>
      <c r="B3" s="14" t="s">
        <v>3</v>
      </c>
      <c r="C3" s="14" t="s">
        <v>17</v>
      </c>
      <c r="D3" s="14" t="s">
        <v>18</v>
      </c>
      <c r="E3" s="14" t="s">
        <v>19</v>
      </c>
      <c r="F3" s="15" t="s">
        <v>83</v>
      </c>
      <c r="G3" s="15" t="s">
        <v>84</v>
      </c>
      <c r="H3" s="15" t="s">
        <v>85</v>
      </c>
      <c r="I3" s="15" t="s">
        <v>22</v>
      </c>
      <c r="J3" s="15" t="s">
        <v>23</v>
      </c>
      <c r="K3" s="15" t="s">
        <v>24</v>
      </c>
      <c r="L3" s="15" t="s">
        <v>25</v>
      </c>
      <c r="M3" s="15" t="s">
        <v>26</v>
      </c>
      <c r="N3" s="50" t="s">
        <v>27</v>
      </c>
      <c r="O3" s="14" t="s">
        <v>7</v>
      </c>
      <c r="P3" s="51"/>
    </row>
    <row r="4" s="3" customFormat="1" ht="66" customHeight="1" spans="1:16">
      <c r="A4" s="16" t="s">
        <v>86</v>
      </c>
      <c r="B4" s="17"/>
      <c r="C4" s="17"/>
      <c r="D4" s="18"/>
      <c r="E4" s="19"/>
      <c r="F4" s="20"/>
      <c r="G4" s="21"/>
      <c r="H4" s="21"/>
      <c r="I4" s="21"/>
      <c r="J4" s="21"/>
      <c r="K4" s="21"/>
      <c r="L4" s="21"/>
      <c r="M4" s="21"/>
      <c r="N4" s="21"/>
      <c r="O4" s="38"/>
      <c r="P4" s="52"/>
    </row>
    <row r="5" s="3" customFormat="1" ht="224" customHeight="1" spans="1:16">
      <c r="A5" s="22">
        <v>1</v>
      </c>
      <c r="B5" s="23" t="s">
        <v>29</v>
      </c>
      <c r="C5" s="24" t="s">
        <v>87</v>
      </c>
      <c r="D5" s="24" t="s">
        <v>31</v>
      </c>
      <c r="E5" s="23" t="s">
        <v>32</v>
      </c>
      <c r="F5" s="25">
        <v>11291.064</v>
      </c>
      <c r="G5" s="26">
        <f>13*7</f>
        <v>91</v>
      </c>
      <c r="H5" s="26">
        <f>13*7</f>
        <v>91</v>
      </c>
      <c r="I5" s="26">
        <f>SUM(F5:H5)</f>
        <v>11473.064</v>
      </c>
      <c r="J5" s="25"/>
      <c r="K5" s="25"/>
      <c r="L5" s="25"/>
      <c r="M5" s="25"/>
      <c r="N5" s="25"/>
      <c r="O5" s="53" t="s">
        <v>88</v>
      </c>
      <c r="P5" s="52"/>
    </row>
    <row r="6" s="3" customFormat="1" ht="220" customHeight="1" spans="1:16">
      <c r="A6" s="22">
        <v>2</v>
      </c>
      <c r="B6" s="23" t="s">
        <v>76</v>
      </c>
      <c r="C6" s="24" t="s">
        <v>89</v>
      </c>
      <c r="D6" s="24" t="s">
        <v>78</v>
      </c>
      <c r="E6" s="23" t="s">
        <v>32</v>
      </c>
      <c r="F6" s="25">
        <v>1980.14</v>
      </c>
      <c r="G6" s="26">
        <v>0</v>
      </c>
      <c r="H6" s="26">
        <v>0</v>
      </c>
      <c r="I6" s="26">
        <f t="shared" ref="I6:I15" si="0">SUM(F6:H6)</f>
        <v>1980.14</v>
      </c>
      <c r="J6" s="25"/>
      <c r="K6" s="25"/>
      <c r="L6" s="25"/>
      <c r="M6" s="25"/>
      <c r="N6" s="25"/>
      <c r="O6" s="54" t="s">
        <v>79</v>
      </c>
      <c r="P6" s="52"/>
    </row>
    <row r="7" s="3" customFormat="1" ht="142" customHeight="1" spans="1:16">
      <c r="A7" s="22">
        <v>3</v>
      </c>
      <c r="B7" s="24" t="s">
        <v>34</v>
      </c>
      <c r="C7" s="24" t="s">
        <v>35</v>
      </c>
      <c r="D7" s="24" t="s">
        <v>36</v>
      </c>
      <c r="E7" s="23" t="s">
        <v>32</v>
      </c>
      <c r="F7" s="25">
        <v>0</v>
      </c>
      <c r="G7" s="27">
        <v>0</v>
      </c>
      <c r="H7" s="27">
        <v>0</v>
      </c>
      <c r="I7" s="26">
        <f t="shared" si="0"/>
        <v>0</v>
      </c>
      <c r="J7" s="55"/>
      <c r="K7" s="55"/>
      <c r="L7" s="55"/>
      <c r="M7" s="55"/>
      <c r="N7" s="55"/>
      <c r="O7" s="54" t="s">
        <v>37</v>
      </c>
      <c r="P7" s="52"/>
    </row>
    <row r="8" s="3" customFormat="1" ht="144" customHeight="1" spans="1:16">
      <c r="A8" s="22">
        <v>4</v>
      </c>
      <c r="B8" s="24" t="s">
        <v>38</v>
      </c>
      <c r="C8" s="24" t="s">
        <v>35</v>
      </c>
      <c r="D8" s="24" t="s">
        <v>36</v>
      </c>
      <c r="E8" s="23" t="s">
        <v>32</v>
      </c>
      <c r="F8" s="25">
        <v>736.125</v>
      </c>
      <c r="G8" s="27">
        <v>0</v>
      </c>
      <c r="H8" s="27">
        <v>0</v>
      </c>
      <c r="I8" s="26">
        <f t="shared" si="0"/>
        <v>736.125</v>
      </c>
      <c r="J8" s="55"/>
      <c r="K8" s="55"/>
      <c r="L8" s="55"/>
      <c r="M8" s="55"/>
      <c r="N8" s="55"/>
      <c r="O8" s="54" t="s">
        <v>37</v>
      </c>
      <c r="P8" s="52"/>
    </row>
    <row r="9" s="3" customFormat="1" ht="52" customHeight="1" spans="1:16">
      <c r="A9" s="22">
        <v>5</v>
      </c>
      <c r="B9" s="28" t="s">
        <v>39</v>
      </c>
      <c r="C9" s="29" t="s">
        <v>80</v>
      </c>
      <c r="D9" s="28" t="s">
        <v>41</v>
      </c>
      <c r="E9" s="23" t="s">
        <v>42</v>
      </c>
      <c r="F9" s="25">
        <v>0</v>
      </c>
      <c r="G9" s="26">
        <v>0</v>
      </c>
      <c r="H9" s="26">
        <v>0</v>
      </c>
      <c r="I9" s="26">
        <f t="shared" si="0"/>
        <v>0</v>
      </c>
      <c r="J9" s="55"/>
      <c r="K9" s="55"/>
      <c r="L9" s="55"/>
      <c r="M9" s="55"/>
      <c r="N9" s="55"/>
      <c r="O9" s="54" t="s">
        <v>43</v>
      </c>
      <c r="P9" s="52"/>
    </row>
    <row r="10" s="3" customFormat="1" ht="52" customHeight="1" spans="1:16">
      <c r="A10" s="22">
        <v>6</v>
      </c>
      <c r="B10" s="30"/>
      <c r="C10" s="31"/>
      <c r="D10" s="30"/>
      <c r="E10" s="23" t="s">
        <v>42</v>
      </c>
      <c r="F10" s="25">
        <v>0</v>
      </c>
      <c r="G10" s="26">
        <v>0</v>
      </c>
      <c r="H10" s="26">
        <v>0</v>
      </c>
      <c r="I10" s="26">
        <f t="shared" si="0"/>
        <v>0</v>
      </c>
      <c r="J10" s="26"/>
      <c r="K10" s="26"/>
      <c r="L10" s="26"/>
      <c r="M10" s="26"/>
      <c r="N10" s="26"/>
      <c r="O10" s="54" t="s">
        <v>44</v>
      </c>
      <c r="P10" s="52"/>
    </row>
    <row r="11" s="3" customFormat="1" ht="52" customHeight="1" spans="1:16">
      <c r="A11" s="22">
        <v>7</v>
      </c>
      <c r="B11" s="19"/>
      <c r="C11" s="32"/>
      <c r="D11" s="19"/>
      <c r="E11" s="23" t="s">
        <v>42</v>
      </c>
      <c r="F11" s="25">
        <v>0</v>
      </c>
      <c r="G11" s="26">
        <v>0</v>
      </c>
      <c r="H11" s="26">
        <v>0</v>
      </c>
      <c r="I11" s="26">
        <f t="shared" si="0"/>
        <v>0</v>
      </c>
      <c r="J11" s="26"/>
      <c r="K11" s="26"/>
      <c r="L11" s="26"/>
      <c r="M11" s="26"/>
      <c r="N11" s="26"/>
      <c r="O11" s="54" t="s">
        <v>45</v>
      </c>
      <c r="P11" s="52"/>
    </row>
    <row r="12" s="3" customFormat="1" ht="92" customHeight="1" spans="1:16">
      <c r="A12" s="22">
        <v>8</v>
      </c>
      <c r="B12" s="24" t="s">
        <v>46</v>
      </c>
      <c r="C12" s="24" t="s">
        <v>47</v>
      </c>
      <c r="D12" s="24" t="s">
        <v>48</v>
      </c>
      <c r="E12" s="23" t="s">
        <v>32</v>
      </c>
      <c r="F12" s="25">
        <v>934.43</v>
      </c>
      <c r="G12" s="26">
        <v>0</v>
      </c>
      <c r="H12" s="26">
        <v>0</v>
      </c>
      <c r="I12" s="26">
        <f t="shared" si="0"/>
        <v>934.43</v>
      </c>
      <c r="J12" s="26"/>
      <c r="K12" s="26"/>
      <c r="L12" s="26"/>
      <c r="M12" s="26"/>
      <c r="N12" s="26"/>
      <c r="O12" s="54" t="s">
        <v>37</v>
      </c>
      <c r="P12" s="52"/>
    </row>
    <row r="13" s="3" customFormat="1" ht="92" customHeight="1" spans="1:16">
      <c r="A13" s="22">
        <v>9</v>
      </c>
      <c r="B13" s="24" t="s">
        <v>49</v>
      </c>
      <c r="C13" s="24" t="s">
        <v>50</v>
      </c>
      <c r="D13" s="24" t="s">
        <v>51</v>
      </c>
      <c r="E13" s="23" t="s">
        <v>42</v>
      </c>
      <c r="F13" s="25">
        <v>0</v>
      </c>
      <c r="G13" s="26">
        <v>0</v>
      </c>
      <c r="H13" s="26">
        <v>0</v>
      </c>
      <c r="I13" s="26">
        <f t="shared" si="0"/>
        <v>0</v>
      </c>
      <c r="J13" s="26"/>
      <c r="K13" s="26"/>
      <c r="L13" s="26"/>
      <c r="M13" s="26"/>
      <c r="N13" s="26"/>
      <c r="O13" s="54" t="s">
        <v>37</v>
      </c>
      <c r="P13" s="52"/>
    </row>
    <row r="14" s="3" customFormat="1" ht="92" customHeight="1" spans="1:16">
      <c r="A14" s="33">
        <v>10</v>
      </c>
      <c r="B14" s="24" t="s">
        <v>52</v>
      </c>
      <c r="C14" s="24" t="s">
        <v>53</v>
      </c>
      <c r="D14" s="24" t="s">
        <v>54</v>
      </c>
      <c r="E14" s="23" t="s">
        <v>32</v>
      </c>
      <c r="F14" s="25">
        <v>0</v>
      </c>
      <c r="G14" s="26">
        <v>0</v>
      </c>
      <c r="H14" s="26">
        <v>0</v>
      </c>
      <c r="I14" s="26">
        <f t="shared" si="0"/>
        <v>0</v>
      </c>
      <c r="J14" s="26"/>
      <c r="K14" s="26"/>
      <c r="L14" s="26"/>
      <c r="M14" s="26"/>
      <c r="N14" s="26"/>
      <c r="O14" s="22" t="s">
        <v>55</v>
      </c>
      <c r="P14" s="52"/>
    </row>
    <row r="15" s="3" customFormat="1" ht="92" customHeight="1" spans="1:16">
      <c r="A15" s="22">
        <v>11</v>
      </c>
      <c r="B15" s="24" t="s">
        <v>56</v>
      </c>
      <c r="C15" s="24" t="s">
        <v>57</v>
      </c>
      <c r="D15" s="24" t="s">
        <v>58</v>
      </c>
      <c r="E15" s="34" t="s">
        <v>59</v>
      </c>
      <c r="F15" s="25">
        <v>0</v>
      </c>
      <c r="G15" s="26">
        <v>0</v>
      </c>
      <c r="H15" s="26">
        <v>0</v>
      </c>
      <c r="I15" s="26">
        <f t="shared" si="0"/>
        <v>0</v>
      </c>
      <c r="J15" s="26"/>
      <c r="K15" s="26"/>
      <c r="L15" s="26"/>
      <c r="M15" s="26"/>
      <c r="N15" s="26"/>
      <c r="O15" s="54" t="s">
        <v>60</v>
      </c>
      <c r="P15" s="52"/>
    </row>
    <row r="16" s="3" customFormat="1" ht="198" customHeight="1" spans="1:16">
      <c r="A16" s="35">
        <v>12</v>
      </c>
      <c r="B16" s="23" t="s">
        <v>61</v>
      </c>
      <c r="C16" s="24" t="s">
        <v>62</v>
      </c>
      <c r="D16" s="23" t="s">
        <v>63</v>
      </c>
      <c r="E16" s="28" t="s">
        <v>32</v>
      </c>
      <c r="F16" s="36">
        <v>23014.5</v>
      </c>
      <c r="G16" s="37">
        <v>11</v>
      </c>
      <c r="H16" s="37">
        <v>11</v>
      </c>
      <c r="I16" s="37">
        <f>SUM(F16:H17)</f>
        <v>23036.5</v>
      </c>
      <c r="J16" s="37"/>
      <c r="K16" s="37"/>
      <c r="L16" s="37"/>
      <c r="M16" s="37"/>
      <c r="N16" s="37"/>
      <c r="O16" s="56" t="s">
        <v>64</v>
      </c>
      <c r="P16" s="52"/>
    </row>
    <row r="17" s="3" customFormat="1" ht="202" customHeight="1" spans="1:16">
      <c r="A17" s="38"/>
      <c r="B17" s="23"/>
      <c r="C17" s="24"/>
      <c r="D17" s="23"/>
      <c r="E17" s="19"/>
      <c r="F17" s="20"/>
      <c r="G17" s="21"/>
      <c r="H17" s="21"/>
      <c r="I17" s="21"/>
      <c r="J17" s="21"/>
      <c r="K17" s="21"/>
      <c r="L17" s="21"/>
      <c r="M17" s="21"/>
      <c r="N17" s="21"/>
      <c r="O17" s="57"/>
      <c r="P17" s="52"/>
    </row>
    <row r="18" s="4" customFormat="1" ht="43" customHeight="1" spans="1:16">
      <c r="A18" s="14" t="s">
        <v>65</v>
      </c>
      <c r="B18" s="39" t="s">
        <v>81</v>
      </c>
      <c r="C18" s="40"/>
      <c r="D18" s="41"/>
      <c r="E18" s="42" t="s">
        <v>67</v>
      </c>
      <c r="F18" s="43"/>
      <c r="G18" s="44"/>
      <c r="H18" s="44"/>
      <c r="I18" s="44"/>
      <c r="J18" s="44"/>
      <c r="K18" s="44"/>
      <c r="L18" s="44"/>
      <c r="M18" s="44"/>
      <c r="N18" s="44"/>
      <c r="O18" s="58"/>
      <c r="P18" s="59"/>
    </row>
    <row r="19" s="3" customFormat="1" ht="46" customHeight="1" spans="1:16">
      <c r="A19" s="14" t="s">
        <v>68</v>
      </c>
      <c r="B19" s="45" t="s">
        <v>69</v>
      </c>
      <c r="C19" s="40"/>
      <c r="D19" s="41"/>
      <c r="E19" s="42" t="s">
        <v>67</v>
      </c>
      <c r="F19" s="46"/>
      <c r="G19" s="46"/>
      <c r="H19" s="46"/>
      <c r="I19" s="46"/>
      <c r="J19" s="46"/>
      <c r="K19" s="46"/>
      <c r="L19" s="46"/>
      <c r="M19" s="46"/>
      <c r="N19" s="46"/>
      <c r="O19" s="46"/>
      <c r="P19" s="52"/>
    </row>
    <row r="20" s="3" customFormat="1" ht="46" customHeight="1" spans="1:16">
      <c r="A20" s="14" t="s">
        <v>70</v>
      </c>
      <c r="B20" s="39" t="s">
        <v>71</v>
      </c>
      <c r="C20" s="40"/>
      <c r="D20" s="41"/>
      <c r="E20" s="42" t="s">
        <v>67</v>
      </c>
      <c r="F20" s="46"/>
      <c r="G20" s="46"/>
      <c r="H20" s="46"/>
      <c r="I20" s="46"/>
      <c r="J20" s="46"/>
      <c r="K20" s="46"/>
      <c r="L20" s="46"/>
      <c r="M20" s="46"/>
      <c r="N20" s="46"/>
      <c r="O20" s="46"/>
      <c r="P20" s="52"/>
    </row>
    <row r="21" s="3" customFormat="1" ht="228" customHeight="1" spans="1:16">
      <c r="A21" s="47" t="s">
        <v>90</v>
      </c>
      <c r="B21" s="46"/>
      <c r="C21" s="46"/>
      <c r="D21" s="46"/>
      <c r="E21" s="46"/>
      <c r="F21" s="46"/>
      <c r="G21" s="46"/>
      <c r="H21" s="46"/>
      <c r="I21" s="46"/>
      <c r="J21" s="46"/>
      <c r="K21" s="46"/>
      <c r="L21" s="46"/>
      <c r="M21" s="46"/>
      <c r="N21" s="46"/>
      <c r="O21" s="46"/>
      <c r="P21" s="52"/>
    </row>
    <row r="22" s="5" customFormat="1" ht="46" customHeight="1" spans="1:15">
      <c r="A22" s="48"/>
      <c r="B22" s="48"/>
      <c r="C22" s="48" t="s">
        <v>14</v>
      </c>
      <c r="D22" s="48"/>
      <c r="E22" s="48"/>
      <c r="F22" s="48"/>
      <c r="G22" s="48" t="s">
        <v>15</v>
      </c>
      <c r="H22" s="48"/>
      <c r="I22" s="48"/>
      <c r="J22" s="48"/>
      <c r="K22" s="48"/>
      <c r="L22" s="48"/>
      <c r="M22" s="48"/>
      <c r="N22" s="48"/>
      <c r="O22" s="8"/>
    </row>
  </sheetData>
  <mergeCells count="26">
    <mergeCell ref="A1:O1"/>
    <mergeCell ref="A2:E2"/>
    <mergeCell ref="F2:M2"/>
    <mergeCell ref="A4:D4"/>
    <mergeCell ref="B18:D18"/>
    <mergeCell ref="B19:D19"/>
    <mergeCell ref="B20:D20"/>
    <mergeCell ref="A21:O21"/>
    <mergeCell ref="A16:A17"/>
    <mergeCell ref="B9:B11"/>
    <mergeCell ref="B16:B17"/>
    <mergeCell ref="C9:C11"/>
    <mergeCell ref="C16:C17"/>
    <mergeCell ref="D9:D11"/>
    <mergeCell ref="D16:D17"/>
    <mergeCell ref="E16:E17"/>
    <mergeCell ref="F16:F17"/>
    <mergeCell ref="G16:G17"/>
    <mergeCell ref="H16:H17"/>
    <mergeCell ref="I16:I17"/>
    <mergeCell ref="J16:J17"/>
    <mergeCell ref="K16:K17"/>
    <mergeCell ref="L16:L17"/>
    <mergeCell ref="M16:M17"/>
    <mergeCell ref="N16:N17"/>
    <mergeCell ref="O16:O17"/>
  </mergeCells>
  <printOptions horizontalCentered="1"/>
  <pageMargins left="0.314583333333333" right="0.314583333333333" top="0.66875" bottom="0.393055555555556" header="0.196527777777778" footer="0.196527777777778"/>
  <pageSetup paperSize="8" scale="50" orientation="landscape" horizontalDpi="600"/>
  <headerFooter>
    <oddFooter>&amp;C第 &amp;P 页，共 &amp;N 页</oddFooter>
  </headerFooter>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招标清单（水资源中心北侧、双氧水罐池）</vt:lpstr>
      <vt:lpstr>招标清单（水资源中心南侧）</vt:lpstr>
      <vt:lpstr>招标清单 (综合楼、门卫室)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招采中心2</cp:lastModifiedBy>
  <dcterms:created xsi:type="dcterms:W3CDTF">2021-06-17T13:48:00Z</dcterms:created>
  <dcterms:modified xsi:type="dcterms:W3CDTF">2025-08-28T03:48:30Z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A88DD49D1BA348D3AC3AFEC3C8EA820F_13</vt:lpwstr>
  </property>
  <property fmtid="{D5CDD505-2E9C-101B-9397-08002B2CF9AE}" pid="3" name="KSOProductBuildVer">
    <vt:lpwstr>2052-12.1.0.22529</vt:lpwstr>
  </property>
  <property fmtid="{D5CDD505-2E9C-101B-9397-08002B2CF9AE}" pid="4" name="KSOReadingLayout">
    <vt:bool>true</vt:bool>
  </property>
</Properties>
</file>